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<sst xmlns="http://schemas.openxmlformats.org/spreadsheetml/2006/main" count="200" uniqueCount="175">
  <si>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</si>
  <si>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</si>
  <si>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</si>
  <si>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</si>
  <si>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</si>
  <si>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</si>
  <si>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</si>
  <si>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</si>
  <si>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</si>
  <si>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</si>
  <si>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</si>
  <si>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</si>
  <si>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</si>
  <si>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</si>
  <si>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</si>
  <si>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</si>
  <si>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</si>
  <si>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</si>
  <si>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</si>
  <si>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</si>
  <si>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FIANO FIANO VIA L. GIUSTINIANI, 20</t>
  </si>
  <si>
    <t>00065 FIANO ROMANO (RM) VIA L. GIUSTINIANI, 20 C.F. 97198090587 C.M. RMIC87400D</t>
  </si>
  <si>
    <t>14955 del 22/12/2014</t>
  </si>
  <si>
    <t>3/2015/G del 21/01/2015</t>
  </si>
  <si>
    <t>1/2015/G del 21/01/2015</t>
  </si>
  <si>
    <t>5/2014/G del 21/01/2015</t>
  </si>
  <si>
    <t>6/2015/G del 21/01/2015</t>
  </si>
  <si>
    <t>2/2015/G del 21/01/2015</t>
  </si>
  <si>
    <t>4/2015/G del 21/01/2015</t>
  </si>
  <si>
    <t>1  A del 17/12/2014</t>
  </si>
  <si>
    <t>1 del 15/12/2014</t>
  </si>
  <si>
    <t>1291/14 del 17/12/2014</t>
  </si>
  <si>
    <t>16 del 02/12/2014</t>
  </si>
  <si>
    <t>2-2014 N.2112 del 29/10/2014</t>
  </si>
  <si>
    <t>2-2014 N.2114 del 29/10/2014</t>
  </si>
  <si>
    <t>2-2014 N.2113 del 29/10/2014</t>
  </si>
  <si>
    <t>2-2014 N.2115 del 29/10/2014</t>
  </si>
  <si>
    <t>1207E del 17/02/2015</t>
  </si>
  <si>
    <t>1/2015/FE del 05/02/2015</t>
  </si>
  <si>
    <t>329/EL del 10/02/2015</t>
  </si>
  <si>
    <t>112 del 03/02/2015</t>
  </si>
  <si>
    <t>000001-2015-PA del 20/02/2015</t>
  </si>
  <si>
    <t>FEA/2015/523 del 24/04/2015</t>
  </si>
  <si>
    <t>FEA/2015/521 del 24/04/2015</t>
  </si>
  <si>
    <t>8715048303 del 12/03/2015</t>
  </si>
  <si>
    <t>8715048506 del 12/03/2015</t>
  </si>
  <si>
    <t>8715048069 del 12/03/2015</t>
  </si>
  <si>
    <t>8715048768 del 12/03/2015</t>
  </si>
  <si>
    <t>8715053982 del 13/03/2015</t>
  </si>
  <si>
    <t>8715048873 del 12/03/2015</t>
  </si>
  <si>
    <t>V3-3423 del 04/03/2015</t>
  </si>
  <si>
    <t>233 del 12/03/2015</t>
  </si>
  <si>
    <t>FEA/2015/114 del 18/03/2015</t>
  </si>
  <si>
    <t>FEA/2015/113 del 18/03/2015</t>
  </si>
  <si>
    <t>3314 del 13/03/2015</t>
  </si>
  <si>
    <t>2040/150006149 del 20/03/2015</t>
  </si>
  <si>
    <t>00232/15 del 28/02/2015</t>
  </si>
  <si>
    <t>17/PA del 02/04/2015</t>
  </si>
  <si>
    <t>1409 del 02/03/2015</t>
  </si>
  <si>
    <t>747 del 05/02/2015</t>
  </si>
  <si>
    <t>1410 del 02/03/2015</t>
  </si>
  <si>
    <t>1295 del 27/02/2015</t>
  </si>
  <si>
    <t>28/PA del 16/04/2015</t>
  </si>
  <si>
    <t>FEA/2015/278 del 08/04/2015</t>
  </si>
  <si>
    <t>FEA/2015/274 del 08/04/2015</t>
  </si>
  <si>
    <t>FEA/2015/276 del 08/04/2015</t>
  </si>
  <si>
    <t>7/2015 del 15/04/2015</t>
  </si>
  <si>
    <t>PA1 del 13/02/2015</t>
  </si>
  <si>
    <t>8715078339 del 09/04/2015</t>
  </si>
  <si>
    <t>8715082117 del 15/04/2015</t>
  </si>
  <si>
    <t>280 del 26/03/2015</t>
  </si>
  <si>
    <t>424/PA del 11/04/2015</t>
  </si>
  <si>
    <t>7 del 31/03/2015</t>
  </si>
  <si>
    <t>FATTPA 2_15 del 21/04/2015</t>
  </si>
  <si>
    <t>572 del 21/04/2015</t>
  </si>
  <si>
    <t>00260/15 del 18/03/2015</t>
  </si>
  <si>
    <t>44/PA del 08/05/2015</t>
  </si>
  <si>
    <t>1E del 30/04/2015</t>
  </si>
  <si>
    <t>2 del 27/04/2015</t>
  </si>
  <si>
    <t>2015002365 del 25/05/2015</t>
  </si>
  <si>
    <t>22/2015/G del 30/04/2015</t>
  </si>
  <si>
    <t>15/2015/G del 31/03/2015</t>
  </si>
  <si>
    <t>17/2015/G del 31/03/2015</t>
  </si>
  <si>
    <t>16/2015/G del 31/03/2015</t>
  </si>
  <si>
    <t>10 del 09/03/2015</t>
  </si>
  <si>
    <t>E111/15 del 20/05/2015</t>
  </si>
  <si>
    <t>182 del 10/04/2015</t>
  </si>
  <si>
    <t>338 del 19/05/2015</t>
  </si>
  <si>
    <t>3/2015/FE del 12/03/2015</t>
  </si>
  <si>
    <t>6/2015/FE del 30/04/2015</t>
  </si>
  <si>
    <t>5/2015/FE del 29/04/2015</t>
  </si>
  <si>
    <t>7/2015/FE del 06/05/2015</t>
  </si>
  <si>
    <t>2/2015/FE del 27/02/2015</t>
  </si>
  <si>
    <t>4/2015/FE del 13/04/2015</t>
  </si>
  <si>
    <t>FEA/2015/520 del 24/04/2015</t>
  </si>
  <si>
    <t>68/PA del 01/06/2015</t>
  </si>
  <si>
    <t>76/2015 del 11/06/2015</t>
  </si>
  <si>
    <t>74/2015 del 11/06/2015</t>
  </si>
  <si>
    <t>71/2015 del 10/06/2015</t>
  </si>
  <si>
    <t>59/2015 del 09/06/2015</t>
  </si>
  <si>
    <t>77/2015 del 11/06/2015</t>
  </si>
  <si>
    <t>75/2015 del 11/06/2015</t>
  </si>
  <si>
    <t>73/2015 del 10/06/2015</t>
  </si>
  <si>
    <t>57/2015 del 09/06/2015</t>
  </si>
  <si>
    <t>48/2015 del 04/06/2015</t>
  </si>
  <si>
    <t>8715124901 del 08/06/2015</t>
  </si>
  <si>
    <t>33/2015/G del 31/05/2015</t>
  </si>
  <si>
    <t>2015/0/207 del 29/05/2015</t>
  </si>
  <si>
    <t>889/PA del 13/06/2015</t>
  </si>
  <si>
    <t>52FE del 27/05/2015</t>
  </si>
  <si>
    <t>413 del 03/06/2015</t>
  </si>
  <si>
    <t>234 del 24/04/2015</t>
  </si>
  <si>
    <t>697 del 26/06/2015</t>
  </si>
  <si>
    <t>V2/550958 del 30/06/2015</t>
  </si>
  <si>
    <t>8715145894 del 30/06/2015</t>
  </si>
  <si>
    <t>2015PA0007066 del 31/07/2015</t>
  </si>
  <si>
    <t>FEA/2015/1202 del 09/07/2015</t>
  </si>
  <si>
    <t>FEA/2015/1201 del 09/07/2015</t>
  </si>
  <si>
    <t>V3-11582 del 06/07/2015</t>
  </si>
  <si>
    <t>V3-11583 del 06/07/2015</t>
  </si>
  <si>
    <t>8715166534 del 20/07/2015</t>
  </si>
  <si>
    <t>120/PA del 14/10/2015</t>
  </si>
  <si>
    <t>1 PA del 07/02/2015</t>
  </si>
  <si>
    <t>FEA/2015/1563 del 04/08/2015</t>
  </si>
  <si>
    <t>FEA/2015/1560 del 04/08/2015</t>
  </si>
  <si>
    <t>FEA/2015/1564 del 04/08/2015</t>
  </si>
  <si>
    <t>FEA/2015/1561 del 04/08/2015</t>
  </si>
  <si>
    <t>FEA/2015/1562 del 04/08/2015</t>
  </si>
  <si>
    <t>FEA/2015/1486 del 28/07/2015</t>
  </si>
  <si>
    <t>FEA/2015/1483 del 28/07/2015</t>
  </si>
  <si>
    <t>FEA/2015/1485 del 28/07/2015</t>
  </si>
  <si>
    <t>FEA/2015/1488 del 28/07/2015</t>
  </si>
  <si>
    <t>FEA/2015/1482 del 28/07/2015</t>
  </si>
  <si>
    <t>FEA/2015/1484 del 28/07/2015</t>
  </si>
  <si>
    <t>FEA/2015/1481 del 28/07/2015</t>
  </si>
  <si>
    <t>FEA/2015/1487 del 28/07/2015</t>
  </si>
  <si>
    <t>8715187198 del 11/08/2015</t>
  </si>
  <si>
    <t>3000E del 22/09/2015</t>
  </si>
  <si>
    <t>8715217708 del 17/09/2015</t>
  </si>
  <si>
    <t>FEA/2015/2072 del 16/09/2015</t>
  </si>
  <si>
    <t>FEA/2015/2083 del 16/09/2015</t>
  </si>
  <si>
    <t>FEA/2015/2085 del 16/09/2015</t>
  </si>
  <si>
    <t>FEA/2015/2087 del 16/09/2015</t>
  </si>
  <si>
    <t>FEA/2015/2170 del 23/09/2015</t>
  </si>
  <si>
    <t>FEA/2015/2171 del 23/09/2015</t>
  </si>
  <si>
    <t>FEA/2015/2172 del 23/09/2015</t>
  </si>
  <si>
    <t>FEA/2015/2169 del 23/09/2015</t>
  </si>
  <si>
    <t>2867 del 25/09/2015</t>
  </si>
  <si>
    <t>FEA/2015/2439 del 07/10/2015</t>
  </si>
  <si>
    <t>FEA/2015/2440 del 07/10/2015</t>
  </si>
  <si>
    <t>73/15 del 12/10/2015</t>
  </si>
  <si>
    <t>85/PA del 14/07/2015</t>
  </si>
  <si>
    <t>105/PA del 15/09/2015</t>
  </si>
  <si>
    <t>00852/15 del 14/10/2015</t>
  </si>
  <si>
    <t>V3-16690 del 12/10/2015</t>
  </si>
  <si>
    <t>20154E34781 del 09/10/2015</t>
  </si>
  <si>
    <t>170/PA del 03/11/2015</t>
  </si>
  <si>
    <t>8715249250 del 23/10/2015</t>
  </si>
  <si>
    <t>1235 del 30/10/2015</t>
  </si>
  <si>
    <t>20154E39378 del 03/11/2015</t>
  </si>
  <si>
    <t>20154E38197 del 29/10/2015</t>
  </si>
  <si>
    <t>20154E37696 del 26/10/2015</t>
  </si>
  <si>
    <t>20154E36482 del 20/10/2015</t>
  </si>
  <si>
    <t>8715275838 del 16/11/2015</t>
  </si>
  <si>
    <t>15 A del 19/11/2015</t>
  </si>
  <si>
    <t>2760 PA del 30/10/2015</t>
  </si>
  <si>
    <t>554 del 07/10/2015</t>
  </si>
  <si>
    <t>595 del 23/10/2015</t>
  </si>
  <si>
    <t>1915/PA del 28/11/2015</t>
  </si>
  <si>
    <t>8715310412 del 07/12/2015</t>
  </si>
  <si>
    <t>57/2015/G del 27/11/2015</t>
  </si>
  <si>
    <t>87/15 del 30/11/2015</t>
  </si>
  <si>
    <t>00853/15 del 14/10/2015</t>
  </si>
  <si>
    <t>V3-24275 del 07/12/2015</t>
  </si>
  <si>
    <t>V3-24274 del 07/12/2015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</si>
</sst>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2015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154</v>
      </c>
      <c r="B10" s="37"/>
      <c r="C10" s="50">
        <f>SUM(C16:D19)</f>
        <v>142636.43</v>
      </c>
      <c r="D10" s="37"/>
      <c r="E10" s="38">
        <f>('Trimestre 1'!H1+'Trimestre 2'!H1+'Trimestre 3'!H1+'Trimestre 4'!H1)/C10</f>
        <v>-10.962790852238799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33</v>
      </c>
      <c r="C16" s="51">
        <f>'Trimestre 1'!B1</f>
        <v>18403.329999999998</v>
      </c>
      <c r="D16" s="52"/>
      <c r="E16" s="51">
        <f>'Trimestre 1'!G1</f>
        <v>-19.008413694695474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57</v>
      </c>
      <c r="C17" s="51">
        <f>'Trimestre 2'!B1</f>
        <v>93182.21999999999</v>
      </c>
      <c r="D17" s="52"/>
      <c r="E17" s="51">
        <f>'Trimestre 2'!G1</f>
        <v>-9.960089596491688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25</v>
      </c>
      <c r="C18" s="51">
        <f>'Trimestre 3'!B1</f>
        <v>2599.7299999999996</v>
      </c>
      <c r="D18" s="52"/>
      <c r="E18" s="51">
        <f>'Trimestre 3'!G1</f>
        <v>-57.28172540994645</v>
      </c>
      <c r="F18" s="53"/>
    </row>
    <row r="19" spans="1:6" ht="21.75" customHeight="1" thickBot="1">
      <c r="A19" s="24" t="s">
        <v>18</v>
      </c>
      <c r="B19" s="25">
        <f>'Trimestre 4'!C1</f>
        <v>39</v>
      </c>
      <c r="C19" s="47">
        <f>'Trimestre 4'!B1</f>
        <v>28451.149999999998</v>
      </c>
      <c r="D19" s="49"/>
      <c r="E19" s="47">
        <f>'Trimestre 4'!G1</f>
        <v>-4.8101732267412745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4.25">
      <c r="B1" s="19">
        <f>SUM(B4:B195)</f>
        <v>18403.329999999998</v>
      </c>
      <c r="C1">
        <f>COUNTA(A4:A203)</f>
        <v>33</v>
      </c>
      <c r="G1" s="20">
        <f>IF(B1&lt;&gt;0,H1/B1,0)</f>
        <v>-19.008413694695474</v>
      </c>
      <c r="H1" s="19">
        <f>SUM(H4:H195)</f>
        <v>-349818.11000000004</v>
      </c>
    </row>
    <row r="3" spans="1:8" s="15" customFormat="1" ht="42.7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4.25">
      <c r="A4" s="28" t="s">
        <v>22</v>
      </c>
      <c r="B4" s="16">
        <v>947.31</v>
      </c>
      <c r="C4" s="17">
        <v>42062</v>
      </c>
      <c r="D4" s="17">
        <v>42038</v>
      </c>
      <c r="E4" s="17"/>
      <c r="F4" s="17"/>
      <c r="G4" s="1">
        <f>D4-C4-(F4-E4)</f>
        <v>-24</v>
      </c>
      <c r="H4" s="16">
        <f>B4*G4</f>
        <v>-22735.44</v>
      </c>
    </row>
    <row r="5" spans="1:8" ht="14.25">
      <c r="A5" s="28" t="s">
        <v>23</v>
      </c>
      <c r="B5" s="16">
        <v>1199</v>
      </c>
      <c r="C5" s="17">
        <v>42062</v>
      </c>
      <c r="D5" s="17">
        <v>42038</v>
      </c>
      <c r="E5" s="17"/>
      <c r="F5" s="17"/>
      <c r="G5" s="1">
        <f aca="true" t="shared" si="0" ref="G5:G68">D5-C5-(F5-E5)</f>
        <v>-24</v>
      </c>
      <c r="H5" s="16">
        <f aca="true" t="shared" si="1" ref="H5:H68">B5*G5</f>
        <v>-28776</v>
      </c>
    </row>
    <row r="6" spans="1:8" ht="14.25">
      <c r="A6" s="28" t="s">
        <v>24</v>
      </c>
      <c r="B6" s="16">
        <v>1232</v>
      </c>
      <c r="C6" s="17">
        <v>42062</v>
      </c>
      <c r="D6" s="17">
        <v>42038</v>
      </c>
      <c r="E6" s="17"/>
      <c r="F6" s="17"/>
      <c r="G6" s="1">
        <f t="shared" si="0"/>
        <v>-24</v>
      </c>
      <c r="H6" s="16">
        <f t="shared" si="1"/>
        <v>-29568</v>
      </c>
    </row>
    <row r="7" spans="1:8" ht="14.25">
      <c r="A7" s="28" t="s">
        <v>25</v>
      </c>
      <c r="B7" s="16">
        <v>891</v>
      </c>
      <c r="C7" s="17">
        <v>42062</v>
      </c>
      <c r="D7" s="17">
        <v>42038</v>
      </c>
      <c r="E7" s="17"/>
      <c r="F7" s="17"/>
      <c r="G7" s="1">
        <f t="shared" si="0"/>
        <v>-24</v>
      </c>
      <c r="H7" s="16">
        <f t="shared" si="1"/>
        <v>-21384</v>
      </c>
    </row>
    <row r="8" spans="1:8" ht="14.25">
      <c r="A8" s="28" t="s">
        <v>26</v>
      </c>
      <c r="B8" s="16">
        <v>440</v>
      </c>
      <c r="C8" s="17">
        <v>42062</v>
      </c>
      <c r="D8" s="17">
        <v>42038</v>
      </c>
      <c r="E8" s="17"/>
      <c r="F8" s="17"/>
      <c r="G8" s="1">
        <f t="shared" si="0"/>
        <v>-24</v>
      </c>
      <c r="H8" s="16">
        <f t="shared" si="1"/>
        <v>-10560</v>
      </c>
    </row>
    <row r="9" spans="1:8" ht="14.25">
      <c r="A9" s="28" t="s">
        <v>27</v>
      </c>
      <c r="B9" s="16">
        <v>880</v>
      </c>
      <c r="C9" s="17">
        <v>42062</v>
      </c>
      <c r="D9" s="17">
        <v>42038</v>
      </c>
      <c r="E9" s="17"/>
      <c r="F9" s="17"/>
      <c r="G9" s="1">
        <f t="shared" si="0"/>
        <v>-24</v>
      </c>
      <c r="H9" s="16">
        <f t="shared" si="1"/>
        <v>-21120</v>
      </c>
    </row>
    <row r="10" spans="1:8" ht="14.25">
      <c r="A10" s="28" t="s">
        <v>28</v>
      </c>
      <c r="B10" s="16">
        <v>1760</v>
      </c>
      <c r="C10" s="17">
        <v>42062</v>
      </c>
      <c r="D10" s="17">
        <v>42038</v>
      </c>
      <c r="E10" s="17"/>
      <c r="F10" s="17"/>
      <c r="G10" s="1">
        <f t="shared" si="0"/>
        <v>-24</v>
      </c>
      <c r="H10" s="16">
        <f t="shared" si="1"/>
        <v>-42240</v>
      </c>
    </row>
    <row r="11" spans="1:8" ht="14.25">
      <c r="A11" s="28" t="s">
        <v>29</v>
      </c>
      <c r="B11" s="16">
        <v>180</v>
      </c>
      <c r="C11" s="17">
        <v>42022</v>
      </c>
      <c r="D11" s="17">
        <v>42038</v>
      </c>
      <c r="E11" s="17"/>
      <c r="F11" s="17"/>
      <c r="G11" s="1">
        <f t="shared" si="0"/>
        <v>16</v>
      </c>
      <c r="H11" s="16">
        <f t="shared" si="1"/>
        <v>2880</v>
      </c>
    </row>
    <row r="12" spans="1:8" ht="14.25">
      <c r="A12" s="28" t="s">
        <v>30</v>
      </c>
      <c r="B12" s="16">
        <v>1670</v>
      </c>
      <c r="C12" s="17">
        <v>42042</v>
      </c>
      <c r="D12" s="17">
        <v>42038</v>
      </c>
      <c r="E12" s="17"/>
      <c r="F12" s="17"/>
      <c r="G12" s="1">
        <f t="shared" si="0"/>
        <v>-4</v>
      </c>
      <c r="H12" s="16">
        <f t="shared" si="1"/>
        <v>-6680</v>
      </c>
    </row>
    <row r="13" spans="1:8" ht="14.25">
      <c r="A13" s="28" t="s">
        <v>31</v>
      </c>
      <c r="B13" s="16">
        <v>1504.16</v>
      </c>
      <c r="C13" s="17">
        <v>42033</v>
      </c>
      <c r="D13" s="17">
        <v>42038</v>
      </c>
      <c r="E13" s="17"/>
      <c r="F13" s="17"/>
      <c r="G13" s="1">
        <f t="shared" si="0"/>
        <v>5</v>
      </c>
      <c r="H13" s="16">
        <f t="shared" si="1"/>
        <v>7520.8</v>
      </c>
    </row>
    <row r="14" spans="1:8" ht="14.25">
      <c r="A14" s="28" t="s">
        <v>32</v>
      </c>
      <c r="B14" s="16">
        <v>1750</v>
      </c>
      <c r="C14" s="17">
        <v>42062</v>
      </c>
      <c r="D14" s="17">
        <v>42038</v>
      </c>
      <c r="E14" s="17"/>
      <c r="F14" s="17"/>
      <c r="G14" s="1">
        <f t="shared" si="0"/>
        <v>-24</v>
      </c>
      <c r="H14" s="16">
        <f t="shared" si="1"/>
        <v>-42000</v>
      </c>
    </row>
    <row r="15" spans="1:8" ht="14.25">
      <c r="A15" s="28" t="s">
        <v>33</v>
      </c>
      <c r="B15" s="16">
        <v>55.78</v>
      </c>
      <c r="C15" s="17">
        <v>42033</v>
      </c>
      <c r="D15" s="17">
        <v>42038</v>
      </c>
      <c r="E15" s="17"/>
      <c r="F15" s="17"/>
      <c r="G15" s="1">
        <f t="shared" si="0"/>
        <v>5</v>
      </c>
      <c r="H15" s="16">
        <f t="shared" si="1"/>
        <v>278.9</v>
      </c>
    </row>
    <row r="16" spans="1:8" ht="14.25">
      <c r="A16" s="28" t="s">
        <v>34</v>
      </c>
      <c r="B16" s="16">
        <v>65.08</v>
      </c>
      <c r="C16" s="17">
        <v>42033</v>
      </c>
      <c r="D16" s="17">
        <v>42038</v>
      </c>
      <c r="E16" s="17"/>
      <c r="F16" s="17"/>
      <c r="G16" s="1">
        <f t="shared" si="0"/>
        <v>5</v>
      </c>
      <c r="H16" s="16">
        <f t="shared" si="1"/>
        <v>325.4</v>
      </c>
    </row>
    <row r="17" spans="1:8" ht="14.25">
      <c r="A17" s="28" t="s">
        <v>35</v>
      </c>
      <c r="B17" s="16">
        <v>61.98</v>
      </c>
      <c r="C17" s="17">
        <v>42033</v>
      </c>
      <c r="D17" s="17">
        <v>42038</v>
      </c>
      <c r="E17" s="17"/>
      <c r="F17" s="17"/>
      <c r="G17" s="1">
        <f t="shared" si="0"/>
        <v>5</v>
      </c>
      <c r="H17" s="16">
        <f t="shared" si="1"/>
        <v>309.9</v>
      </c>
    </row>
    <row r="18" spans="1:8" ht="14.25">
      <c r="A18" s="28" t="s">
        <v>36</v>
      </c>
      <c r="B18" s="16">
        <v>41.32</v>
      </c>
      <c r="C18" s="17">
        <v>42033</v>
      </c>
      <c r="D18" s="17">
        <v>42038</v>
      </c>
      <c r="E18" s="17"/>
      <c r="F18" s="17"/>
      <c r="G18" s="1">
        <f t="shared" si="0"/>
        <v>5</v>
      </c>
      <c r="H18" s="16">
        <f t="shared" si="1"/>
        <v>206.6</v>
      </c>
    </row>
    <row r="19" spans="1:8" ht="14.25">
      <c r="A19" s="28" t="s">
        <v>37</v>
      </c>
      <c r="B19" s="16">
        <v>1000</v>
      </c>
      <c r="C19" s="17">
        <v>42085</v>
      </c>
      <c r="D19" s="17">
        <v>42065</v>
      </c>
      <c r="E19" s="17"/>
      <c r="F19" s="17"/>
      <c r="G19" s="1">
        <f t="shared" si="0"/>
        <v>-20</v>
      </c>
      <c r="H19" s="16">
        <f t="shared" si="1"/>
        <v>-20000</v>
      </c>
    </row>
    <row r="20" spans="1:8" ht="14.25">
      <c r="A20" s="28" t="s">
        <v>38</v>
      </c>
      <c r="B20" s="16">
        <v>890.01</v>
      </c>
      <c r="C20" s="17">
        <v>42089</v>
      </c>
      <c r="D20" s="17">
        <v>42065</v>
      </c>
      <c r="E20" s="17"/>
      <c r="F20" s="17"/>
      <c r="G20" s="1">
        <f t="shared" si="0"/>
        <v>-24</v>
      </c>
      <c r="H20" s="16">
        <f t="shared" si="1"/>
        <v>-21360.239999999998</v>
      </c>
    </row>
    <row r="21" spans="1:8" ht="14.25">
      <c r="A21" s="28" t="s">
        <v>39</v>
      </c>
      <c r="B21" s="16">
        <v>1201.5</v>
      </c>
      <c r="C21" s="17">
        <v>42085</v>
      </c>
      <c r="D21" s="17">
        <v>42065</v>
      </c>
      <c r="E21" s="17"/>
      <c r="F21" s="17"/>
      <c r="G21" s="1">
        <f t="shared" si="0"/>
        <v>-20</v>
      </c>
      <c r="H21" s="16">
        <f t="shared" si="1"/>
        <v>-24030</v>
      </c>
    </row>
    <row r="22" spans="1:8" ht="14.25">
      <c r="A22" s="28" t="s">
        <v>40</v>
      </c>
      <c r="B22" s="16">
        <v>260</v>
      </c>
      <c r="C22" s="17">
        <v>42085</v>
      </c>
      <c r="D22" s="17">
        <v>42065</v>
      </c>
      <c r="E22" s="17"/>
      <c r="F22" s="17"/>
      <c r="G22" s="1">
        <f t="shared" si="0"/>
        <v>-20</v>
      </c>
      <c r="H22" s="16">
        <f t="shared" si="1"/>
        <v>-5200</v>
      </c>
    </row>
    <row r="23" spans="1:8" ht="14.25">
      <c r="A23" s="28" t="s">
        <v>41</v>
      </c>
      <c r="B23" s="16">
        <v>200</v>
      </c>
      <c r="C23" s="17">
        <v>42089</v>
      </c>
      <c r="D23" s="17">
        <v>42065</v>
      </c>
      <c r="E23" s="17"/>
      <c r="F23" s="17"/>
      <c r="G23" s="1">
        <f t="shared" si="0"/>
        <v>-24</v>
      </c>
      <c r="H23" s="16">
        <f t="shared" si="1"/>
        <v>-4800</v>
      </c>
    </row>
    <row r="24" spans="1:8" ht="14.25">
      <c r="A24" s="28" t="s">
        <v>42</v>
      </c>
      <c r="B24" s="16">
        <v>41.32</v>
      </c>
      <c r="C24" s="17">
        <v>42176</v>
      </c>
      <c r="D24" s="17">
        <v>42065</v>
      </c>
      <c r="E24" s="17"/>
      <c r="F24" s="17"/>
      <c r="G24" s="1">
        <f t="shared" si="0"/>
        <v>-111</v>
      </c>
      <c r="H24" s="16">
        <f t="shared" si="1"/>
        <v>-4586.52</v>
      </c>
    </row>
    <row r="25" spans="1:8" ht="14.25">
      <c r="A25" s="28" t="s">
        <v>43</v>
      </c>
      <c r="B25" s="16">
        <v>61.98</v>
      </c>
      <c r="C25" s="17">
        <v>42176</v>
      </c>
      <c r="D25" s="17">
        <v>42065</v>
      </c>
      <c r="E25" s="17"/>
      <c r="F25" s="17"/>
      <c r="G25" s="1">
        <f t="shared" si="0"/>
        <v>-111</v>
      </c>
      <c r="H25" s="16">
        <f t="shared" si="1"/>
        <v>-6879.78</v>
      </c>
    </row>
    <row r="26" spans="1:8" ht="14.25">
      <c r="A26" s="28" t="s">
        <v>44</v>
      </c>
      <c r="B26" s="16">
        <v>21.85</v>
      </c>
      <c r="C26" s="17">
        <v>42110</v>
      </c>
      <c r="D26" s="17">
        <v>42087</v>
      </c>
      <c r="E26" s="17"/>
      <c r="F26" s="17"/>
      <c r="G26" s="1">
        <f t="shared" si="0"/>
        <v>-23</v>
      </c>
      <c r="H26" s="16">
        <f t="shared" si="1"/>
        <v>-502.55</v>
      </c>
    </row>
    <row r="27" spans="1:8" ht="14.25">
      <c r="A27" s="28" t="s">
        <v>45</v>
      </c>
      <c r="B27" s="16">
        <v>10.98</v>
      </c>
      <c r="C27" s="17">
        <v>42110</v>
      </c>
      <c r="D27" s="17">
        <v>42087</v>
      </c>
      <c r="E27" s="17"/>
      <c r="F27" s="17"/>
      <c r="G27" s="1">
        <f t="shared" si="0"/>
        <v>-23</v>
      </c>
      <c r="H27" s="16">
        <f t="shared" si="1"/>
        <v>-252.54000000000002</v>
      </c>
    </row>
    <row r="28" spans="1:8" ht="14.25">
      <c r="A28" s="28" t="s">
        <v>46</v>
      </c>
      <c r="B28" s="16">
        <v>32.61</v>
      </c>
      <c r="C28" s="17">
        <v>42110</v>
      </c>
      <c r="D28" s="17">
        <v>42087</v>
      </c>
      <c r="E28" s="17"/>
      <c r="F28" s="17"/>
      <c r="G28" s="1">
        <f t="shared" si="0"/>
        <v>-23</v>
      </c>
      <c r="H28" s="16">
        <f t="shared" si="1"/>
        <v>-750.03</v>
      </c>
    </row>
    <row r="29" spans="1:8" ht="14.25">
      <c r="A29" s="28" t="s">
        <v>47</v>
      </c>
      <c r="B29" s="16">
        <v>65.2</v>
      </c>
      <c r="C29" s="17">
        <v>42110</v>
      </c>
      <c r="D29" s="17">
        <v>42087</v>
      </c>
      <c r="E29" s="17"/>
      <c r="F29" s="17"/>
      <c r="G29" s="1">
        <f t="shared" si="0"/>
        <v>-23</v>
      </c>
      <c r="H29" s="16">
        <f t="shared" si="1"/>
        <v>-1499.6000000000001</v>
      </c>
    </row>
    <row r="30" spans="1:8" ht="14.25">
      <c r="A30" s="28" t="s">
        <v>48</v>
      </c>
      <c r="B30" s="16">
        <v>47.38</v>
      </c>
      <c r="C30" s="17">
        <v>42110</v>
      </c>
      <c r="D30" s="17">
        <v>42087</v>
      </c>
      <c r="E30" s="17"/>
      <c r="F30" s="17"/>
      <c r="G30" s="1">
        <f t="shared" si="0"/>
        <v>-23</v>
      </c>
      <c r="H30" s="16">
        <f t="shared" si="1"/>
        <v>-1089.74</v>
      </c>
    </row>
    <row r="31" spans="1:8" ht="14.25">
      <c r="A31" s="28" t="s">
        <v>49</v>
      </c>
      <c r="B31" s="16">
        <v>32.67</v>
      </c>
      <c r="C31" s="17">
        <v>42110</v>
      </c>
      <c r="D31" s="17">
        <v>42087</v>
      </c>
      <c r="E31" s="17"/>
      <c r="F31" s="17"/>
      <c r="G31" s="1">
        <f t="shared" si="0"/>
        <v>-23</v>
      </c>
      <c r="H31" s="16">
        <f t="shared" si="1"/>
        <v>-751.4100000000001</v>
      </c>
    </row>
    <row r="32" spans="1:8" ht="14.25">
      <c r="A32" s="28" t="s">
        <v>50</v>
      </c>
      <c r="B32" s="16">
        <v>1413.99</v>
      </c>
      <c r="C32" s="17">
        <v>42110</v>
      </c>
      <c r="D32" s="17">
        <v>42087</v>
      </c>
      <c r="E32" s="17"/>
      <c r="F32" s="17"/>
      <c r="G32" s="1">
        <f t="shared" si="0"/>
        <v>-23</v>
      </c>
      <c r="H32" s="16">
        <f t="shared" si="1"/>
        <v>-32521.77</v>
      </c>
    </row>
    <row r="33" spans="1:8" ht="14.25">
      <c r="A33" s="28" t="s">
        <v>51</v>
      </c>
      <c r="B33" s="16">
        <v>148</v>
      </c>
      <c r="C33" s="17">
        <v>42110</v>
      </c>
      <c r="D33" s="17">
        <v>42087</v>
      </c>
      <c r="E33" s="17"/>
      <c r="F33" s="17"/>
      <c r="G33" s="1">
        <f t="shared" si="0"/>
        <v>-23</v>
      </c>
      <c r="H33" s="16">
        <f t="shared" si="1"/>
        <v>-3404</v>
      </c>
    </row>
    <row r="34" spans="1:8" ht="14.25">
      <c r="A34" s="28" t="s">
        <v>52</v>
      </c>
      <c r="B34" s="16">
        <v>20.66</v>
      </c>
      <c r="C34" s="17">
        <v>42116</v>
      </c>
      <c r="D34" s="17">
        <v>42087</v>
      </c>
      <c r="E34" s="17"/>
      <c r="F34" s="17"/>
      <c r="G34" s="1">
        <f t="shared" si="0"/>
        <v>-29</v>
      </c>
      <c r="H34" s="16">
        <f t="shared" si="1"/>
        <v>-599.14</v>
      </c>
    </row>
    <row r="35" spans="1:8" ht="14.25">
      <c r="A35" s="28" t="s">
        <v>53</v>
      </c>
      <c r="B35" s="16">
        <v>61.98</v>
      </c>
      <c r="C35" s="17">
        <v>42116</v>
      </c>
      <c r="D35" s="17">
        <v>42087</v>
      </c>
      <c r="E35" s="17"/>
      <c r="F35" s="17"/>
      <c r="G35" s="1">
        <f t="shared" si="0"/>
        <v>-29</v>
      </c>
      <c r="H35" s="16">
        <f t="shared" si="1"/>
        <v>-1797.4199999999998</v>
      </c>
    </row>
    <row r="36" spans="1:8" ht="14.25">
      <c r="A36" s="28" t="s">
        <v>54</v>
      </c>
      <c r="B36" s="16">
        <v>215.57</v>
      </c>
      <c r="C36" s="17">
        <v>42116</v>
      </c>
      <c r="D36" s="17">
        <v>42087</v>
      </c>
      <c r="E36" s="17"/>
      <c r="F36" s="17"/>
      <c r="G36" s="1">
        <f t="shared" si="0"/>
        <v>-29</v>
      </c>
      <c r="H36" s="16">
        <f t="shared" si="1"/>
        <v>-6251.53</v>
      </c>
    </row>
    <row r="37" spans="1:8" ht="14.2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4.2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4.2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4.2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4.2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4.2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4.2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4.2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4.2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4.2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4.2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4.2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4.2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4.2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4.2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4.2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4.2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4.2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4.2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4.2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4.2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4.2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4.2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4.2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4.2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4.2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4.2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4.2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4.2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4.2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4.2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4.2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4.2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4.2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4.2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4.2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4.2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4.2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4.2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4.2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4.2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4.2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4.2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4.2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4.2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4.2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4.2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4.2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4.2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4.2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4.2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4.2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4.2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4.2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4.2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4.2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4.2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4.2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4.2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4.2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4.2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4.2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4.2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4.2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4.2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4.2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4.2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4.2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4.2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4.2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4.2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4.2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4.2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4.2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4.2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4.2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4.2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4.2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4.2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4.2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4.2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4.2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4.2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4.2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4.2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4.2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4.2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4.2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4.2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4.2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4.2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4.2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4.2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4.2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4.2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4.2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4.2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4.2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4.2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4.2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4.2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4.2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4.2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4.2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4.2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4.2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4.2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4.2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4.2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4.2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4.2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4.2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4.2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4.2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4.2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4.2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4.2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4.2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4.2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4.2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4.2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4.2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4.2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4.2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4.2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4.2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4.2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4.2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4.2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4.2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4.2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4.2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4.2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4.2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4.2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4.2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4.2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4.2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4.2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4.2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4.2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4.2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4.2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4.2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4.2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4.2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4.2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4.2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4.2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4.2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4.2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4.2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4.2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4.2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4.2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4.2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4.2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4.2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4.2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4.2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4.2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4.2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4.2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4.2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4.2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4.2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4.25">
      <c r="B1" s="19">
        <f>SUM(B4:B195)</f>
        <v>93182.21999999999</v>
      </c>
      <c r="C1">
        <f>COUNTA(A4:A203)</f>
        <v>57</v>
      </c>
      <c r="G1" s="20">
        <f>IF(B1&lt;&gt;0,H1/B1,0)</f>
        <v>-9.960089596491688</v>
      </c>
      <c r="H1" s="19">
        <f>SUM(H4:H195)</f>
        <v>-928103.2599999995</v>
      </c>
    </row>
    <row r="3" spans="1:8" s="15" customFormat="1" ht="42.7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4.25">
      <c r="A4" s="28" t="s">
        <v>55</v>
      </c>
      <c r="B4" s="16">
        <v>364</v>
      </c>
      <c r="C4" s="17">
        <v>42120</v>
      </c>
      <c r="D4" s="17">
        <v>42103</v>
      </c>
      <c r="E4" s="17"/>
      <c r="F4" s="17"/>
      <c r="G4" s="1">
        <f>D4-C4-(F4-E4)</f>
        <v>-17</v>
      </c>
      <c r="H4" s="16">
        <f>B4*G4</f>
        <v>-6188</v>
      </c>
    </row>
    <row r="5" spans="1:8" ht="14.25">
      <c r="A5" s="28" t="s">
        <v>56</v>
      </c>
      <c r="B5" s="16">
        <v>537.5</v>
      </c>
      <c r="C5" s="17">
        <v>42132</v>
      </c>
      <c r="D5" s="17">
        <v>42103</v>
      </c>
      <c r="E5" s="17"/>
      <c r="F5" s="17"/>
      <c r="G5" s="1">
        <f aca="true" t="shared" si="0" ref="G5:G68">D5-C5-(F5-E5)</f>
        <v>-29</v>
      </c>
      <c r="H5" s="16">
        <f aca="true" t="shared" si="1" ref="H5:H68">B5*G5</f>
        <v>-15587.5</v>
      </c>
    </row>
    <row r="6" spans="1:8" ht="14.25">
      <c r="A6" s="28" t="s">
        <v>57</v>
      </c>
      <c r="B6" s="16">
        <v>864</v>
      </c>
      <c r="C6" s="17">
        <v>42132</v>
      </c>
      <c r="D6" s="17">
        <v>42103</v>
      </c>
      <c r="E6" s="17"/>
      <c r="F6" s="17"/>
      <c r="G6" s="1">
        <f t="shared" si="0"/>
        <v>-29</v>
      </c>
      <c r="H6" s="16">
        <f t="shared" si="1"/>
        <v>-25056</v>
      </c>
    </row>
    <row r="7" spans="1:8" ht="14.25">
      <c r="A7" s="28" t="s">
        <v>58</v>
      </c>
      <c r="B7" s="16">
        <v>747.31</v>
      </c>
      <c r="C7" s="17">
        <v>42097</v>
      </c>
      <c r="D7" s="17">
        <v>42103</v>
      </c>
      <c r="E7" s="17"/>
      <c r="F7" s="17"/>
      <c r="G7" s="1">
        <f t="shared" si="0"/>
        <v>6</v>
      </c>
      <c r="H7" s="16">
        <f t="shared" si="1"/>
        <v>4483.86</v>
      </c>
    </row>
    <row r="8" spans="1:8" ht="14.25">
      <c r="A8" s="28" t="s">
        <v>59</v>
      </c>
      <c r="B8" s="16">
        <v>49.06</v>
      </c>
      <c r="C8" s="17">
        <v>42089</v>
      </c>
      <c r="D8" s="17">
        <v>42103</v>
      </c>
      <c r="E8" s="17"/>
      <c r="F8" s="17"/>
      <c r="G8" s="1">
        <f t="shared" si="0"/>
        <v>14</v>
      </c>
      <c r="H8" s="16">
        <f t="shared" si="1"/>
        <v>686.84</v>
      </c>
    </row>
    <row r="9" spans="1:8" ht="14.25">
      <c r="A9" s="28" t="s">
        <v>60</v>
      </c>
      <c r="B9" s="16">
        <v>526.82</v>
      </c>
      <c r="C9" s="17">
        <v>42097</v>
      </c>
      <c r="D9" s="17">
        <v>42103</v>
      </c>
      <c r="E9" s="17"/>
      <c r="F9" s="17"/>
      <c r="G9" s="1">
        <f t="shared" si="0"/>
        <v>6</v>
      </c>
      <c r="H9" s="16">
        <f t="shared" si="1"/>
        <v>3160.92</v>
      </c>
    </row>
    <row r="10" spans="1:8" ht="14.25">
      <c r="A10" s="28" t="s">
        <v>61</v>
      </c>
      <c r="B10" s="16">
        <v>161.59</v>
      </c>
      <c r="C10" s="17">
        <v>42097</v>
      </c>
      <c r="D10" s="17">
        <v>42103</v>
      </c>
      <c r="E10" s="17"/>
      <c r="F10" s="17"/>
      <c r="G10" s="1">
        <f t="shared" si="0"/>
        <v>6</v>
      </c>
      <c r="H10" s="16">
        <f t="shared" si="1"/>
        <v>969.54</v>
      </c>
    </row>
    <row r="11" spans="1:8" ht="14.25">
      <c r="A11" s="28" t="s">
        <v>62</v>
      </c>
      <c r="B11" s="16">
        <v>864</v>
      </c>
      <c r="C11" s="17">
        <v>42145</v>
      </c>
      <c r="D11" s="17">
        <v>42116</v>
      </c>
      <c r="E11" s="17"/>
      <c r="F11" s="17"/>
      <c r="G11" s="1">
        <f t="shared" si="0"/>
        <v>-29</v>
      </c>
      <c r="H11" s="16">
        <f t="shared" si="1"/>
        <v>-25056</v>
      </c>
    </row>
    <row r="12" spans="1:8" ht="14.25">
      <c r="A12" s="28" t="s">
        <v>63</v>
      </c>
      <c r="B12" s="16">
        <v>41.32</v>
      </c>
      <c r="C12" s="17">
        <v>42145</v>
      </c>
      <c r="D12" s="17">
        <v>42116</v>
      </c>
      <c r="E12" s="17"/>
      <c r="F12" s="17"/>
      <c r="G12" s="1">
        <f t="shared" si="0"/>
        <v>-29</v>
      </c>
      <c r="H12" s="16">
        <f t="shared" si="1"/>
        <v>-1198.28</v>
      </c>
    </row>
    <row r="13" spans="1:8" ht="14.25">
      <c r="A13" s="28" t="s">
        <v>64</v>
      </c>
      <c r="B13" s="16">
        <v>76.44</v>
      </c>
      <c r="C13" s="17">
        <v>42139</v>
      </c>
      <c r="D13" s="17">
        <v>42116</v>
      </c>
      <c r="E13" s="17"/>
      <c r="F13" s="17"/>
      <c r="G13" s="1">
        <f t="shared" si="0"/>
        <v>-23</v>
      </c>
      <c r="H13" s="16">
        <f t="shared" si="1"/>
        <v>-1758.12</v>
      </c>
    </row>
    <row r="14" spans="1:8" ht="14.25">
      <c r="A14" s="28" t="s">
        <v>65</v>
      </c>
      <c r="B14" s="16">
        <v>61.98</v>
      </c>
      <c r="C14" s="17">
        <v>42145</v>
      </c>
      <c r="D14" s="17">
        <v>42116</v>
      </c>
      <c r="E14" s="17"/>
      <c r="F14" s="17"/>
      <c r="G14" s="1">
        <f t="shared" si="0"/>
        <v>-29</v>
      </c>
      <c r="H14" s="16">
        <f t="shared" si="1"/>
        <v>-1797.4199999999998</v>
      </c>
    </row>
    <row r="15" spans="1:8" ht="14.25">
      <c r="A15" s="28" t="s">
        <v>66</v>
      </c>
      <c r="B15" s="16">
        <v>634</v>
      </c>
      <c r="C15" s="17">
        <v>42140</v>
      </c>
      <c r="D15" s="17">
        <v>42116</v>
      </c>
      <c r="E15" s="17"/>
      <c r="F15" s="17"/>
      <c r="G15" s="1">
        <f t="shared" si="0"/>
        <v>-24</v>
      </c>
      <c r="H15" s="16">
        <f t="shared" si="1"/>
        <v>-15216</v>
      </c>
    </row>
    <row r="16" spans="1:8" ht="14.25">
      <c r="A16" s="28" t="s">
        <v>67</v>
      </c>
      <c r="B16" s="16">
        <v>737.71</v>
      </c>
      <c r="C16" s="17">
        <v>42140</v>
      </c>
      <c r="D16" s="17">
        <v>42116</v>
      </c>
      <c r="E16" s="17"/>
      <c r="F16" s="17"/>
      <c r="G16" s="1">
        <f t="shared" si="0"/>
        <v>-24</v>
      </c>
      <c r="H16" s="16">
        <f t="shared" si="1"/>
        <v>-17705.04</v>
      </c>
    </row>
    <row r="17" spans="1:8" ht="14.25">
      <c r="A17" s="28" t="s">
        <v>68</v>
      </c>
      <c r="B17" s="16">
        <v>14.2</v>
      </c>
      <c r="C17" s="17">
        <v>42134</v>
      </c>
      <c r="D17" s="17">
        <v>42116</v>
      </c>
      <c r="E17" s="17"/>
      <c r="F17" s="17"/>
      <c r="G17" s="1">
        <f t="shared" si="0"/>
        <v>-18</v>
      </c>
      <c r="H17" s="16">
        <f t="shared" si="1"/>
        <v>-255.6</v>
      </c>
    </row>
    <row r="18" spans="1:8" ht="14.25">
      <c r="A18" s="28" t="s">
        <v>69</v>
      </c>
      <c r="B18" s="16">
        <v>40.03</v>
      </c>
      <c r="C18" s="17">
        <v>42140</v>
      </c>
      <c r="D18" s="17">
        <v>42116</v>
      </c>
      <c r="E18" s="17"/>
      <c r="F18" s="17"/>
      <c r="G18" s="1">
        <f t="shared" si="0"/>
        <v>-24</v>
      </c>
      <c r="H18" s="16">
        <f t="shared" si="1"/>
        <v>-960.72</v>
      </c>
    </row>
    <row r="19" spans="1:8" ht="14.25">
      <c r="A19" s="28" t="s">
        <v>70</v>
      </c>
      <c r="B19" s="16">
        <v>60</v>
      </c>
      <c r="C19" s="17">
        <v>42140</v>
      </c>
      <c r="D19" s="17">
        <v>42116</v>
      </c>
      <c r="E19" s="17"/>
      <c r="F19" s="17"/>
      <c r="G19" s="1">
        <f t="shared" si="0"/>
        <v>-24</v>
      </c>
      <c r="H19" s="16">
        <f t="shared" si="1"/>
        <v>-1440</v>
      </c>
    </row>
    <row r="20" spans="1:8" ht="14.25">
      <c r="A20" s="28" t="s">
        <v>71</v>
      </c>
      <c r="B20" s="16">
        <v>358.75</v>
      </c>
      <c r="C20" s="17">
        <v>42139</v>
      </c>
      <c r="D20" s="17">
        <v>42116</v>
      </c>
      <c r="E20" s="17"/>
      <c r="F20" s="17"/>
      <c r="G20" s="1">
        <f t="shared" si="0"/>
        <v>-23</v>
      </c>
      <c r="H20" s="16">
        <f t="shared" si="1"/>
        <v>-8251.25</v>
      </c>
    </row>
    <row r="21" spans="1:8" ht="14.25">
      <c r="A21" s="28" t="s">
        <v>72</v>
      </c>
      <c r="B21" s="16">
        <v>3831.82</v>
      </c>
      <c r="C21" s="17">
        <v>42132</v>
      </c>
      <c r="D21" s="17">
        <v>42116</v>
      </c>
      <c r="E21" s="17"/>
      <c r="F21" s="17"/>
      <c r="G21" s="1">
        <f t="shared" si="0"/>
        <v>-16</v>
      </c>
      <c r="H21" s="16">
        <f t="shared" si="1"/>
        <v>-61309.12</v>
      </c>
    </row>
    <row r="22" spans="1:8" ht="14.25">
      <c r="A22" s="28" t="s">
        <v>73</v>
      </c>
      <c r="B22" s="16">
        <v>750</v>
      </c>
      <c r="C22" s="17">
        <v>42148</v>
      </c>
      <c r="D22" s="17">
        <v>42122</v>
      </c>
      <c r="E22" s="17"/>
      <c r="F22" s="17"/>
      <c r="G22" s="1">
        <f t="shared" si="0"/>
        <v>-26</v>
      </c>
      <c r="H22" s="16">
        <f t="shared" si="1"/>
        <v>-19500</v>
      </c>
    </row>
    <row r="23" spans="1:8" ht="14.25">
      <c r="A23" s="28" t="s">
        <v>74</v>
      </c>
      <c r="B23" s="16">
        <v>8550</v>
      </c>
      <c r="C23" s="17">
        <v>42158</v>
      </c>
      <c r="D23" s="17">
        <v>42131</v>
      </c>
      <c r="E23" s="17"/>
      <c r="F23" s="17"/>
      <c r="G23" s="1">
        <f t="shared" si="0"/>
        <v>-27</v>
      </c>
      <c r="H23" s="16">
        <f t="shared" si="1"/>
        <v>-230850</v>
      </c>
    </row>
    <row r="24" spans="1:8" ht="14.25">
      <c r="A24" s="28" t="s">
        <v>75</v>
      </c>
      <c r="B24" s="16">
        <v>1611.53</v>
      </c>
      <c r="C24" s="17">
        <v>42158</v>
      </c>
      <c r="D24" s="17">
        <v>42138</v>
      </c>
      <c r="E24" s="17"/>
      <c r="F24" s="17"/>
      <c r="G24" s="1">
        <f t="shared" si="0"/>
        <v>-20</v>
      </c>
      <c r="H24" s="16">
        <f t="shared" si="1"/>
        <v>-32230.6</v>
      </c>
    </row>
    <row r="25" spans="1:8" ht="14.25">
      <c r="A25" s="28" t="s">
        <v>76</v>
      </c>
      <c r="B25" s="16">
        <v>458.18</v>
      </c>
      <c r="C25" s="17">
        <v>42167</v>
      </c>
      <c r="D25" s="17">
        <v>42138</v>
      </c>
      <c r="E25" s="17"/>
      <c r="F25" s="17"/>
      <c r="G25" s="1">
        <f t="shared" si="0"/>
        <v>-29</v>
      </c>
      <c r="H25" s="16">
        <f t="shared" si="1"/>
        <v>-13287.22</v>
      </c>
    </row>
    <row r="26" spans="1:8" ht="14.25">
      <c r="A26" s="28" t="s">
        <v>77</v>
      </c>
      <c r="B26" s="16">
        <v>553.64</v>
      </c>
      <c r="C26" s="17">
        <v>42158</v>
      </c>
      <c r="D26" s="17">
        <v>42138</v>
      </c>
      <c r="E26" s="17"/>
      <c r="F26" s="17"/>
      <c r="G26" s="1">
        <f t="shared" si="0"/>
        <v>-20</v>
      </c>
      <c r="H26" s="16">
        <f t="shared" si="1"/>
        <v>-11072.8</v>
      </c>
    </row>
    <row r="27" spans="1:8" ht="14.25">
      <c r="A27" s="28" t="s">
        <v>78</v>
      </c>
      <c r="B27" s="16">
        <v>1234.43</v>
      </c>
      <c r="C27" s="17">
        <v>42180</v>
      </c>
      <c r="D27" s="17">
        <v>42138</v>
      </c>
      <c r="E27" s="17"/>
      <c r="F27" s="17"/>
      <c r="G27" s="1">
        <f t="shared" si="0"/>
        <v>-42</v>
      </c>
      <c r="H27" s="16">
        <f t="shared" si="1"/>
        <v>-51846.060000000005</v>
      </c>
    </row>
    <row r="28" spans="1:8" ht="14.25">
      <c r="A28" s="28" t="s">
        <v>79</v>
      </c>
      <c r="B28" s="16">
        <v>3555.52</v>
      </c>
      <c r="C28" s="17">
        <v>42180</v>
      </c>
      <c r="D28" s="17">
        <v>42150</v>
      </c>
      <c r="E28" s="17"/>
      <c r="F28" s="17"/>
      <c r="G28" s="1">
        <f t="shared" si="0"/>
        <v>-30</v>
      </c>
      <c r="H28" s="16">
        <f t="shared" si="1"/>
        <v>-106665.6</v>
      </c>
    </row>
    <row r="29" spans="1:8" ht="14.25">
      <c r="A29" s="28" t="s">
        <v>80</v>
      </c>
      <c r="B29" s="16">
        <v>815</v>
      </c>
      <c r="C29" s="17">
        <v>42161</v>
      </c>
      <c r="D29" s="17">
        <v>42150</v>
      </c>
      <c r="E29" s="17"/>
      <c r="F29" s="17"/>
      <c r="G29" s="1">
        <f t="shared" si="0"/>
        <v>-11</v>
      </c>
      <c r="H29" s="16">
        <f t="shared" si="1"/>
        <v>-8965</v>
      </c>
    </row>
    <row r="30" spans="1:8" ht="14.25">
      <c r="A30" s="28" t="s">
        <v>81</v>
      </c>
      <c r="B30" s="16">
        <v>307.27</v>
      </c>
      <c r="C30" s="17">
        <v>42134</v>
      </c>
      <c r="D30" s="17">
        <v>42150</v>
      </c>
      <c r="E30" s="17"/>
      <c r="F30" s="17"/>
      <c r="G30" s="1">
        <f t="shared" si="0"/>
        <v>16</v>
      </c>
      <c r="H30" s="16">
        <f t="shared" si="1"/>
        <v>4916.32</v>
      </c>
    </row>
    <row r="31" spans="1:8" ht="14.25">
      <c r="A31" s="28" t="s">
        <v>82</v>
      </c>
      <c r="B31" s="16">
        <v>2976.9</v>
      </c>
      <c r="C31" s="17">
        <v>42134</v>
      </c>
      <c r="D31" s="17">
        <v>42150</v>
      </c>
      <c r="E31" s="17"/>
      <c r="F31" s="17"/>
      <c r="G31" s="1">
        <f t="shared" si="0"/>
        <v>16</v>
      </c>
      <c r="H31" s="16">
        <f t="shared" si="1"/>
        <v>47630.4</v>
      </c>
    </row>
    <row r="32" spans="1:8" ht="14.25">
      <c r="A32" s="28" t="s">
        <v>83</v>
      </c>
      <c r="B32" s="16">
        <v>330.9</v>
      </c>
      <c r="C32" s="17">
        <v>42134</v>
      </c>
      <c r="D32" s="17">
        <v>42150</v>
      </c>
      <c r="E32" s="17"/>
      <c r="F32" s="17"/>
      <c r="G32" s="1">
        <f t="shared" si="0"/>
        <v>16</v>
      </c>
      <c r="H32" s="16">
        <f t="shared" si="1"/>
        <v>5294.4</v>
      </c>
    </row>
    <row r="33" spans="1:8" ht="14.25">
      <c r="A33" s="28" t="s">
        <v>84</v>
      </c>
      <c r="B33" s="16">
        <v>560</v>
      </c>
      <c r="C33" s="17">
        <v>42110</v>
      </c>
      <c r="D33" s="17">
        <v>42150</v>
      </c>
      <c r="E33" s="17"/>
      <c r="F33" s="17"/>
      <c r="G33" s="1">
        <f t="shared" si="0"/>
        <v>40</v>
      </c>
      <c r="H33" s="16">
        <f t="shared" si="1"/>
        <v>22400</v>
      </c>
    </row>
    <row r="34" spans="1:8" ht="14.25">
      <c r="A34" s="28" t="s">
        <v>85</v>
      </c>
      <c r="B34" s="16">
        <v>13578</v>
      </c>
      <c r="C34" s="17">
        <v>42176</v>
      </c>
      <c r="D34" s="17">
        <v>42150</v>
      </c>
      <c r="E34" s="17"/>
      <c r="F34" s="17"/>
      <c r="G34" s="1">
        <f t="shared" si="0"/>
        <v>-26</v>
      </c>
      <c r="H34" s="16">
        <f t="shared" si="1"/>
        <v>-353028</v>
      </c>
    </row>
    <row r="35" spans="1:8" ht="14.25">
      <c r="A35" s="28" t="s">
        <v>86</v>
      </c>
      <c r="B35" s="16">
        <v>3285</v>
      </c>
      <c r="C35" s="17">
        <v>42145</v>
      </c>
      <c r="D35" s="17">
        <v>42150</v>
      </c>
      <c r="E35" s="17"/>
      <c r="F35" s="17"/>
      <c r="G35" s="1">
        <f t="shared" si="0"/>
        <v>5</v>
      </c>
      <c r="H35" s="16">
        <f t="shared" si="1"/>
        <v>16425</v>
      </c>
    </row>
    <row r="36" spans="1:8" ht="14.25">
      <c r="A36" s="28" t="s">
        <v>87</v>
      </c>
      <c r="B36" s="16">
        <v>7215</v>
      </c>
      <c r="C36" s="17">
        <v>42176</v>
      </c>
      <c r="D36" s="17">
        <v>42150</v>
      </c>
      <c r="E36" s="17"/>
      <c r="F36" s="17"/>
      <c r="G36" s="1">
        <f t="shared" si="0"/>
        <v>-26</v>
      </c>
      <c r="H36" s="16">
        <f t="shared" si="1"/>
        <v>-187590</v>
      </c>
    </row>
    <row r="37" spans="1:8" ht="14.25">
      <c r="A37" s="28" t="s">
        <v>88</v>
      </c>
      <c r="B37" s="16">
        <v>490</v>
      </c>
      <c r="C37" s="17">
        <v>42180</v>
      </c>
      <c r="D37" s="17">
        <v>42150</v>
      </c>
      <c r="E37" s="17"/>
      <c r="F37" s="17"/>
      <c r="G37" s="1">
        <f t="shared" si="0"/>
        <v>-30</v>
      </c>
      <c r="H37" s="16">
        <f t="shared" si="1"/>
        <v>-14700</v>
      </c>
    </row>
    <row r="38" spans="1:8" ht="14.25">
      <c r="A38" s="28" t="s">
        <v>89</v>
      </c>
      <c r="B38" s="16">
        <v>305.45</v>
      </c>
      <c r="C38" s="17">
        <v>42180</v>
      </c>
      <c r="D38" s="17">
        <v>42150</v>
      </c>
      <c r="E38" s="17"/>
      <c r="F38" s="17"/>
      <c r="G38" s="1">
        <f t="shared" si="0"/>
        <v>-30</v>
      </c>
      <c r="H38" s="16">
        <f t="shared" si="1"/>
        <v>-9163.5</v>
      </c>
    </row>
    <row r="39" spans="1:8" ht="14.25">
      <c r="A39" s="28" t="s">
        <v>90</v>
      </c>
      <c r="B39" s="16">
        <v>463.64</v>
      </c>
      <c r="C39" s="17">
        <v>42228</v>
      </c>
      <c r="D39" s="17">
        <v>42150</v>
      </c>
      <c r="E39" s="17"/>
      <c r="F39" s="17"/>
      <c r="G39" s="1">
        <f t="shared" si="0"/>
        <v>-78</v>
      </c>
      <c r="H39" s="16">
        <f t="shared" si="1"/>
        <v>-36163.92</v>
      </c>
    </row>
    <row r="40" spans="1:8" ht="14.25">
      <c r="A40" s="28" t="s">
        <v>91</v>
      </c>
      <c r="B40" s="16">
        <v>864.09</v>
      </c>
      <c r="C40" s="17">
        <v>42180</v>
      </c>
      <c r="D40" s="17">
        <v>42150</v>
      </c>
      <c r="E40" s="17"/>
      <c r="F40" s="17"/>
      <c r="G40" s="1">
        <f t="shared" si="0"/>
        <v>-30</v>
      </c>
      <c r="H40" s="16">
        <f t="shared" si="1"/>
        <v>-25922.7</v>
      </c>
    </row>
    <row r="41" spans="1:8" ht="14.25">
      <c r="A41" s="28" t="s">
        <v>92</v>
      </c>
      <c r="B41" s="16">
        <v>439.09</v>
      </c>
      <c r="C41" s="17">
        <v>42180</v>
      </c>
      <c r="D41" s="17">
        <v>42150</v>
      </c>
      <c r="E41" s="17"/>
      <c r="F41" s="17"/>
      <c r="G41" s="1">
        <f t="shared" si="0"/>
        <v>-30</v>
      </c>
      <c r="H41" s="16">
        <f t="shared" si="1"/>
        <v>-13172.699999999999</v>
      </c>
    </row>
    <row r="42" spans="1:8" ht="14.25">
      <c r="A42" s="28" t="s">
        <v>93</v>
      </c>
      <c r="B42" s="16">
        <v>308.18</v>
      </c>
      <c r="C42" s="17">
        <v>42180</v>
      </c>
      <c r="D42" s="17">
        <v>42150</v>
      </c>
      <c r="E42" s="17"/>
      <c r="F42" s="17"/>
      <c r="G42" s="1">
        <f t="shared" si="0"/>
        <v>-30</v>
      </c>
      <c r="H42" s="16">
        <f t="shared" si="1"/>
        <v>-9245.4</v>
      </c>
    </row>
    <row r="43" spans="1:8" ht="14.25">
      <c r="A43" s="28" t="s">
        <v>94</v>
      </c>
      <c r="B43" s="16">
        <v>61.98</v>
      </c>
      <c r="C43" s="17">
        <v>42145</v>
      </c>
      <c r="D43" s="17">
        <v>42159</v>
      </c>
      <c r="E43" s="17"/>
      <c r="F43" s="17"/>
      <c r="G43" s="1">
        <f t="shared" si="0"/>
        <v>14</v>
      </c>
      <c r="H43" s="16">
        <f t="shared" si="1"/>
        <v>867.7199999999999</v>
      </c>
    </row>
    <row r="44" spans="1:8" ht="14.25">
      <c r="A44" s="28" t="s">
        <v>95</v>
      </c>
      <c r="B44" s="16">
        <v>350</v>
      </c>
      <c r="C44" s="17">
        <v>42189</v>
      </c>
      <c r="D44" s="17">
        <v>42159</v>
      </c>
      <c r="E44" s="17"/>
      <c r="F44" s="17"/>
      <c r="G44" s="1">
        <f t="shared" si="0"/>
        <v>-30</v>
      </c>
      <c r="H44" s="16">
        <f t="shared" si="1"/>
        <v>-10500</v>
      </c>
    </row>
    <row r="45" spans="1:8" ht="14.25">
      <c r="A45" s="28" t="s">
        <v>96</v>
      </c>
      <c r="B45" s="16">
        <v>500</v>
      </c>
      <c r="C45" s="17">
        <v>42200</v>
      </c>
      <c r="D45" s="17">
        <v>42171</v>
      </c>
      <c r="E45" s="17"/>
      <c r="F45" s="17"/>
      <c r="G45" s="1">
        <f t="shared" si="0"/>
        <v>-29</v>
      </c>
      <c r="H45" s="16">
        <f t="shared" si="1"/>
        <v>-14500</v>
      </c>
    </row>
    <row r="46" spans="1:8" ht="14.25">
      <c r="A46" s="28" t="s">
        <v>97</v>
      </c>
      <c r="B46" s="16">
        <v>900</v>
      </c>
      <c r="C46" s="17">
        <v>42200</v>
      </c>
      <c r="D46" s="17">
        <v>42171</v>
      </c>
      <c r="E46" s="17"/>
      <c r="F46" s="17"/>
      <c r="G46" s="1">
        <f t="shared" si="0"/>
        <v>-29</v>
      </c>
      <c r="H46" s="16">
        <f t="shared" si="1"/>
        <v>-26100</v>
      </c>
    </row>
    <row r="47" spans="1:8" ht="14.25">
      <c r="A47" s="28" t="s">
        <v>98</v>
      </c>
      <c r="B47" s="16">
        <v>380</v>
      </c>
      <c r="C47" s="17">
        <v>42196</v>
      </c>
      <c r="D47" s="17">
        <v>42171</v>
      </c>
      <c r="E47" s="17"/>
      <c r="F47" s="17"/>
      <c r="G47" s="1">
        <f t="shared" si="0"/>
        <v>-25</v>
      </c>
      <c r="H47" s="16">
        <f t="shared" si="1"/>
        <v>-9500</v>
      </c>
    </row>
    <row r="48" spans="1:8" ht="14.25">
      <c r="A48" s="28" t="s">
        <v>99</v>
      </c>
      <c r="B48" s="16">
        <v>500</v>
      </c>
      <c r="C48" s="17">
        <v>42195</v>
      </c>
      <c r="D48" s="17">
        <v>42171</v>
      </c>
      <c r="E48" s="17"/>
      <c r="F48" s="17"/>
      <c r="G48" s="1">
        <f t="shared" si="0"/>
        <v>-24</v>
      </c>
      <c r="H48" s="16">
        <f t="shared" si="1"/>
        <v>-12000</v>
      </c>
    </row>
    <row r="49" spans="1:8" ht="14.25">
      <c r="A49" s="28" t="s">
        <v>100</v>
      </c>
      <c r="B49" s="16">
        <v>500</v>
      </c>
      <c r="C49" s="17">
        <v>42200</v>
      </c>
      <c r="D49" s="17">
        <v>42171</v>
      </c>
      <c r="E49" s="17"/>
      <c r="F49" s="17"/>
      <c r="G49" s="1">
        <f t="shared" si="0"/>
        <v>-29</v>
      </c>
      <c r="H49" s="16">
        <f t="shared" si="1"/>
        <v>-14500</v>
      </c>
    </row>
    <row r="50" spans="1:8" ht="14.25">
      <c r="A50" s="28" t="s">
        <v>101</v>
      </c>
      <c r="B50" s="16">
        <v>450</v>
      </c>
      <c r="C50" s="17">
        <v>42200</v>
      </c>
      <c r="D50" s="17">
        <v>42171</v>
      </c>
      <c r="E50" s="17"/>
      <c r="F50" s="17"/>
      <c r="G50" s="1">
        <f t="shared" si="0"/>
        <v>-29</v>
      </c>
      <c r="H50" s="16">
        <f t="shared" si="1"/>
        <v>-13050</v>
      </c>
    </row>
    <row r="51" spans="1:8" ht="14.25">
      <c r="A51" s="28" t="s">
        <v>102</v>
      </c>
      <c r="B51" s="16">
        <v>450</v>
      </c>
      <c r="C51" s="17">
        <v>42196</v>
      </c>
      <c r="D51" s="17">
        <v>42171</v>
      </c>
      <c r="E51" s="17"/>
      <c r="F51" s="17"/>
      <c r="G51" s="1">
        <f t="shared" si="0"/>
        <v>-25</v>
      </c>
      <c r="H51" s="16">
        <f t="shared" si="1"/>
        <v>-11250</v>
      </c>
    </row>
    <row r="52" spans="1:8" ht="14.25">
      <c r="A52" s="28" t="s">
        <v>103</v>
      </c>
      <c r="B52" s="16">
        <v>550</v>
      </c>
      <c r="C52" s="17">
        <v>42201</v>
      </c>
      <c r="D52" s="17">
        <v>42171</v>
      </c>
      <c r="E52" s="17"/>
      <c r="F52" s="17"/>
      <c r="G52" s="1">
        <f t="shared" si="0"/>
        <v>-30</v>
      </c>
      <c r="H52" s="16">
        <f t="shared" si="1"/>
        <v>-16500</v>
      </c>
    </row>
    <row r="53" spans="1:8" ht="14.25">
      <c r="A53" s="28" t="s">
        <v>104</v>
      </c>
      <c r="B53" s="16">
        <v>250</v>
      </c>
      <c r="C53" s="17">
        <v>42193</v>
      </c>
      <c r="D53" s="17">
        <v>42171</v>
      </c>
      <c r="E53" s="17"/>
      <c r="F53" s="17"/>
      <c r="G53" s="1">
        <f t="shared" si="0"/>
        <v>-22</v>
      </c>
      <c r="H53" s="16">
        <f t="shared" si="1"/>
        <v>-5500</v>
      </c>
    </row>
    <row r="54" spans="1:8" ht="14.25">
      <c r="A54" s="28" t="s">
        <v>105</v>
      </c>
      <c r="B54" s="16">
        <v>2.99</v>
      </c>
      <c r="C54" s="17">
        <v>42195</v>
      </c>
      <c r="D54" s="17">
        <v>42171</v>
      </c>
      <c r="E54" s="17"/>
      <c r="F54" s="17"/>
      <c r="G54" s="1">
        <f t="shared" si="0"/>
        <v>-24</v>
      </c>
      <c r="H54" s="16">
        <f t="shared" si="1"/>
        <v>-71.76</v>
      </c>
    </row>
    <row r="55" spans="1:8" ht="14.25">
      <c r="A55" s="28" t="s">
        <v>106</v>
      </c>
      <c r="B55" s="16">
        <v>1840</v>
      </c>
      <c r="C55" s="17">
        <v>42195</v>
      </c>
      <c r="D55" s="17">
        <v>42171</v>
      </c>
      <c r="E55" s="17"/>
      <c r="F55" s="17"/>
      <c r="G55" s="1">
        <f t="shared" si="0"/>
        <v>-24</v>
      </c>
      <c r="H55" s="16">
        <f t="shared" si="1"/>
        <v>-44160</v>
      </c>
    </row>
    <row r="56" spans="1:8" ht="14.25">
      <c r="A56" s="28" t="s">
        <v>107</v>
      </c>
      <c r="B56" s="16">
        <v>525.45</v>
      </c>
      <c r="C56" s="17">
        <v>42193</v>
      </c>
      <c r="D56" s="17">
        <v>42171</v>
      </c>
      <c r="E56" s="17"/>
      <c r="F56" s="17"/>
      <c r="G56" s="1">
        <f t="shared" si="0"/>
        <v>-22</v>
      </c>
      <c r="H56" s="16">
        <f t="shared" si="1"/>
        <v>-11559.900000000001</v>
      </c>
    </row>
    <row r="57" spans="1:8" ht="14.25">
      <c r="A57" s="28" t="s">
        <v>108</v>
      </c>
      <c r="B57" s="16">
        <v>419.45</v>
      </c>
      <c r="C57" s="17">
        <v>42200</v>
      </c>
      <c r="D57" s="17">
        <v>42171</v>
      </c>
      <c r="E57" s="17"/>
      <c r="F57" s="17"/>
      <c r="G57" s="1">
        <f t="shared" si="0"/>
        <v>-29</v>
      </c>
      <c r="H57" s="16">
        <f t="shared" si="1"/>
        <v>-12164.05</v>
      </c>
    </row>
    <row r="58" spans="1:8" ht="14.25">
      <c r="A58" s="28" t="s">
        <v>109</v>
      </c>
      <c r="B58" s="16">
        <v>15360</v>
      </c>
      <c r="C58" s="17">
        <v>42132</v>
      </c>
      <c r="D58" s="17">
        <v>42171</v>
      </c>
      <c r="E58" s="17"/>
      <c r="F58" s="17"/>
      <c r="G58" s="1">
        <f t="shared" si="0"/>
        <v>39</v>
      </c>
      <c r="H58" s="16">
        <f t="shared" si="1"/>
        <v>599040</v>
      </c>
    </row>
    <row r="59" spans="1:8" ht="14.25">
      <c r="A59" s="28" t="s">
        <v>110</v>
      </c>
      <c r="B59" s="16">
        <v>7920</v>
      </c>
      <c r="C59" s="17">
        <v>42193</v>
      </c>
      <c r="D59" s="17">
        <v>42171</v>
      </c>
      <c r="E59" s="17"/>
      <c r="F59" s="17"/>
      <c r="G59" s="1">
        <f t="shared" si="0"/>
        <v>-22</v>
      </c>
      <c r="H59" s="16">
        <f t="shared" si="1"/>
        <v>-174240</v>
      </c>
    </row>
    <row r="60" spans="1:8" ht="14.25">
      <c r="A60" s="28" t="s">
        <v>111</v>
      </c>
      <c r="B60" s="16">
        <v>3600</v>
      </c>
      <c r="C60" s="17">
        <v>42158</v>
      </c>
      <c r="D60" s="17">
        <v>42171</v>
      </c>
      <c r="E60" s="17"/>
      <c r="F60" s="17"/>
      <c r="G60" s="1">
        <f t="shared" si="0"/>
        <v>13</v>
      </c>
      <c r="H60" s="16">
        <f t="shared" si="1"/>
        <v>46800</v>
      </c>
    </row>
    <row r="61" spans="1:8" ht="14.2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4.2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4.2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4.2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4.2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4.2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4.2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4.2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4.2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4.2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4.2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4.2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4.2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4.2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4.2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4.2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4.2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4.2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4.2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4.2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4.2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4.2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4.2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4.2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4.2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4.2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4.2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4.2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4.2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4.2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4.2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4.2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4.2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4.2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4.2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4.2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4.2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4.2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4.2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4.2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4.2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4.2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4.2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4.2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4.2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4.2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4.2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4.2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4.2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4.2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4.2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4.2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4.2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4.2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4.2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4.2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4.2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4.2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4.2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4.2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4.2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4.2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4.2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4.2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4.2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4.2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4.2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4.2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4.2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4.2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4.2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4.2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4.2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4.2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4.2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4.2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4.2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4.2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4.2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4.2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4.2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4.2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4.2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4.2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4.2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4.2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4.2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4.2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4.2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4.2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4.2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4.2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4.2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4.2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4.2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4.2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4.2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4.2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4.2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4.2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4.2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4.2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4.2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4.2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4.2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4.2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4.2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4.2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4.2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4.2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4.2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4.2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4.2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4.2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4.2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4.2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4.2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4.2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4.2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4.2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4.2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4.2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4.2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4.2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4.2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4.2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4.2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4.2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4.2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4.2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4.2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4.2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4.2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4.2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4.2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4.2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4.2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4.2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4.2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4.2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4.2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4.2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4.25">
      <c r="B1" s="19">
        <f>SUM(B4:B195)</f>
        <v>2599.7299999999996</v>
      </c>
      <c r="C1">
        <f>COUNTA(A4:A203)</f>
        <v>25</v>
      </c>
      <c r="G1" s="20">
        <f>IF(B1&lt;&gt;0,H1/B1,0)</f>
        <v>-57.28172540994645</v>
      </c>
      <c r="H1" s="19">
        <f>SUM(H4:H195)</f>
        <v>-148917.02000000008</v>
      </c>
    </row>
    <row r="3" spans="1:8" s="15" customFormat="1" ht="42.7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4.25">
      <c r="A4" s="28" t="s">
        <v>112</v>
      </c>
      <c r="B4" s="16">
        <v>121.34</v>
      </c>
      <c r="C4" s="17">
        <v>42215</v>
      </c>
      <c r="D4" s="17">
        <v>42193</v>
      </c>
      <c r="E4" s="17"/>
      <c r="F4" s="17"/>
      <c r="G4" s="1">
        <f>D4-C4-(F4-E4)</f>
        <v>-22</v>
      </c>
      <c r="H4" s="16">
        <f>B4*G4</f>
        <v>-2669.48</v>
      </c>
    </row>
    <row r="5" spans="1:8" ht="14.25">
      <c r="A5" s="28" t="s">
        <v>113</v>
      </c>
      <c r="B5" s="16">
        <v>176.47</v>
      </c>
      <c r="C5" s="17">
        <v>42222</v>
      </c>
      <c r="D5" s="17">
        <v>42193</v>
      </c>
      <c r="E5" s="17"/>
      <c r="F5" s="17"/>
      <c r="G5" s="1">
        <f aca="true" t="shared" si="0" ref="G5:G68">D5-C5-(F5-E5)</f>
        <v>-29</v>
      </c>
      <c r="H5" s="16">
        <f aca="true" t="shared" si="1" ref="H5:H68">B5*G5</f>
        <v>-5117.63</v>
      </c>
    </row>
    <row r="6" spans="1:8" ht="14.25">
      <c r="A6" s="28" t="s">
        <v>114</v>
      </c>
      <c r="B6" s="16">
        <v>9.03</v>
      </c>
      <c r="C6" s="17">
        <v>42222</v>
      </c>
      <c r="D6" s="17">
        <v>42193</v>
      </c>
      <c r="E6" s="17"/>
      <c r="F6" s="17"/>
      <c r="G6" s="1">
        <f t="shared" si="0"/>
        <v>-29</v>
      </c>
      <c r="H6" s="16">
        <f t="shared" si="1"/>
        <v>-261.87</v>
      </c>
    </row>
    <row r="7" spans="1:8" ht="14.25">
      <c r="A7" s="28" t="s">
        <v>115</v>
      </c>
      <c r="B7" s="16">
        <v>39.44</v>
      </c>
      <c r="C7" s="17">
        <v>42299</v>
      </c>
      <c r="D7" s="17">
        <v>42193</v>
      </c>
      <c r="E7" s="17"/>
      <c r="F7" s="17"/>
      <c r="G7" s="1">
        <f t="shared" si="0"/>
        <v>-106</v>
      </c>
      <c r="H7" s="16">
        <f t="shared" si="1"/>
        <v>-4180.639999999999</v>
      </c>
    </row>
    <row r="8" spans="1:8" ht="14.25">
      <c r="A8" s="28" t="s">
        <v>116</v>
      </c>
      <c r="B8" s="16">
        <v>41.32</v>
      </c>
      <c r="C8" s="17">
        <v>42237</v>
      </c>
      <c r="D8" s="17">
        <v>42209</v>
      </c>
      <c r="E8" s="17"/>
      <c r="F8" s="17"/>
      <c r="G8" s="1">
        <f t="shared" si="0"/>
        <v>-28</v>
      </c>
      <c r="H8" s="16">
        <f t="shared" si="1"/>
        <v>-1156.96</v>
      </c>
    </row>
    <row r="9" spans="1:8" ht="14.25">
      <c r="A9" s="28" t="s">
        <v>117</v>
      </c>
      <c r="B9" s="16">
        <v>51.66</v>
      </c>
      <c r="C9" s="17">
        <v>42237</v>
      </c>
      <c r="D9" s="17">
        <v>42209</v>
      </c>
      <c r="E9" s="17"/>
      <c r="F9" s="17"/>
      <c r="G9" s="1">
        <f t="shared" si="0"/>
        <v>-28</v>
      </c>
      <c r="H9" s="16">
        <f t="shared" si="1"/>
        <v>-1446.48</v>
      </c>
    </row>
    <row r="10" spans="1:8" ht="14.25">
      <c r="A10" s="28" t="s">
        <v>118</v>
      </c>
      <c r="B10" s="16">
        <v>18.8</v>
      </c>
      <c r="C10" s="17">
        <v>42237</v>
      </c>
      <c r="D10" s="17">
        <v>42209</v>
      </c>
      <c r="E10" s="17"/>
      <c r="F10" s="17"/>
      <c r="G10" s="1">
        <f t="shared" si="0"/>
        <v>-28</v>
      </c>
      <c r="H10" s="16">
        <f t="shared" si="1"/>
        <v>-526.4</v>
      </c>
    </row>
    <row r="11" spans="1:8" ht="14.25">
      <c r="A11" s="28" t="s">
        <v>119</v>
      </c>
      <c r="B11" s="16">
        <v>19.67</v>
      </c>
      <c r="C11" s="17">
        <v>42237</v>
      </c>
      <c r="D11" s="17">
        <v>42209</v>
      </c>
      <c r="E11" s="17"/>
      <c r="F11" s="17"/>
      <c r="G11" s="1">
        <f t="shared" si="0"/>
        <v>-28</v>
      </c>
      <c r="H11" s="16">
        <f t="shared" si="1"/>
        <v>-550.76</v>
      </c>
    </row>
    <row r="12" spans="1:8" ht="14.25">
      <c r="A12" s="28" t="s">
        <v>120</v>
      </c>
      <c r="B12" s="16">
        <v>14.6</v>
      </c>
      <c r="C12" s="17">
        <v>42603</v>
      </c>
      <c r="D12" s="17">
        <v>42209</v>
      </c>
      <c r="E12" s="17"/>
      <c r="F12" s="17"/>
      <c r="G12" s="1">
        <f t="shared" si="0"/>
        <v>-394</v>
      </c>
      <c r="H12" s="16">
        <f t="shared" si="1"/>
        <v>-5752.4</v>
      </c>
    </row>
    <row r="13" spans="1:8" ht="14.25">
      <c r="A13" s="28" t="s">
        <v>121</v>
      </c>
      <c r="B13" s="16">
        <v>864</v>
      </c>
      <c r="C13" s="17">
        <v>42327</v>
      </c>
      <c r="D13" s="17">
        <v>42209</v>
      </c>
      <c r="E13" s="17"/>
      <c r="F13" s="17"/>
      <c r="G13" s="1">
        <f t="shared" si="0"/>
        <v>-118</v>
      </c>
      <c r="H13" s="16">
        <f t="shared" si="1"/>
        <v>-101952</v>
      </c>
    </row>
    <row r="14" spans="1:8" ht="14.25">
      <c r="A14" s="28" t="s">
        <v>122</v>
      </c>
      <c r="B14" s="16">
        <v>451.44</v>
      </c>
      <c r="C14" s="17">
        <v>42244</v>
      </c>
      <c r="D14" s="17">
        <v>42215</v>
      </c>
      <c r="E14" s="17"/>
      <c r="F14" s="17"/>
      <c r="G14" s="1">
        <f t="shared" si="0"/>
        <v>-29</v>
      </c>
      <c r="H14" s="16">
        <f t="shared" si="1"/>
        <v>-13091.76</v>
      </c>
    </row>
    <row r="15" spans="1:8" ht="14.25">
      <c r="A15" s="28" t="s">
        <v>123</v>
      </c>
      <c r="B15" s="16">
        <v>61.98</v>
      </c>
      <c r="C15" s="17">
        <v>42279</v>
      </c>
      <c r="D15" s="17">
        <v>42263</v>
      </c>
      <c r="E15" s="17"/>
      <c r="F15" s="17"/>
      <c r="G15" s="1">
        <f t="shared" si="0"/>
        <v>-16</v>
      </c>
      <c r="H15" s="16">
        <f t="shared" si="1"/>
        <v>-991.68</v>
      </c>
    </row>
    <row r="16" spans="1:8" ht="14.25">
      <c r="A16" s="28" t="s">
        <v>124</v>
      </c>
      <c r="B16" s="16">
        <v>61.98</v>
      </c>
      <c r="C16" s="17">
        <v>42279</v>
      </c>
      <c r="D16" s="17">
        <v>42263</v>
      </c>
      <c r="E16" s="17"/>
      <c r="F16" s="17"/>
      <c r="G16" s="1">
        <f t="shared" si="0"/>
        <v>-16</v>
      </c>
      <c r="H16" s="16">
        <f t="shared" si="1"/>
        <v>-991.68</v>
      </c>
    </row>
    <row r="17" spans="1:8" ht="14.25">
      <c r="A17" s="28" t="s">
        <v>125</v>
      </c>
      <c r="B17" s="16">
        <v>50.62</v>
      </c>
      <c r="C17" s="17">
        <v>42279</v>
      </c>
      <c r="D17" s="17">
        <v>42263</v>
      </c>
      <c r="E17" s="17"/>
      <c r="F17" s="17"/>
      <c r="G17" s="1">
        <f t="shared" si="0"/>
        <v>-16</v>
      </c>
      <c r="H17" s="16">
        <f t="shared" si="1"/>
        <v>-809.92</v>
      </c>
    </row>
    <row r="18" spans="1:8" ht="14.25">
      <c r="A18" s="28" t="s">
        <v>126</v>
      </c>
      <c r="B18" s="16">
        <v>61.98</v>
      </c>
      <c r="C18" s="17">
        <v>42279</v>
      </c>
      <c r="D18" s="17">
        <v>42263</v>
      </c>
      <c r="E18" s="17"/>
      <c r="F18" s="17"/>
      <c r="G18" s="1">
        <f t="shared" si="0"/>
        <v>-16</v>
      </c>
      <c r="H18" s="16">
        <f t="shared" si="1"/>
        <v>-991.68</v>
      </c>
    </row>
    <row r="19" spans="1:8" ht="14.25">
      <c r="A19" s="28" t="s">
        <v>127</v>
      </c>
      <c r="B19" s="16">
        <v>61.98</v>
      </c>
      <c r="C19" s="17">
        <v>42279</v>
      </c>
      <c r="D19" s="17">
        <v>42263</v>
      </c>
      <c r="E19" s="17"/>
      <c r="F19" s="17"/>
      <c r="G19" s="1">
        <f t="shared" si="0"/>
        <v>-16</v>
      </c>
      <c r="H19" s="16">
        <f t="shared" si="1"/>
        <v>-991.68</v>
      </c>
    </row>
    <row r="20" spans="1:8" ht="14.25">
      <c r="A20" s="28" t="s">
        <v>128</v>
      </c>
      <c r="B20" s="16">
        <v>65.08</v>
      </c>
      <c r="C20" s="17">
        <v>42278</v>
      </c>
      <c r="D20" s="17">
        <v>42263</v>
      </c>
      <c r="E20" s="17"/>
      <c r="F20" s="17"/>
      <c r="G20" s="1">
        <f t="shared" si="0"/>
        <v>-15</v>
      </c>
      <c r="H20" s="16">
        <f t="shared" si="1"/>
        <v>-976.1999999999999</v>
      </c>
    </row>
    <row r="21" spans="1:8" ht="14.25">
      <c r="A21" s="28" t="s">
        <v>129</v>
      </c>
      <c r="B21" s="16">
        <v>61.98</v>
      </c>
      <c r="C21" s="17">
        <v>42278</v>
      </c>
      <c r="D21" s="17">
        <v>42263</v>
      </c>
      <c r="E21" s="17"/>
      <c r="F21" s="17"/>
      <c r="G21" s="1">
        <f t="shared" si="0"/>
        <v>-15</v>
      </c>
      <c r="H21" s="16">
        <f t="shared" si="1"/>
        <v>-929.6999999999999</v>
      </c>
    </row>
    <row r="22" spans="1:8" ht="14.25">
      <c r="A22" s="28" t="s">
        <v>130</v>
      </c>
      <c r="B22" s="16">
        <v>61.98</v>
      </c>
      <c r="C22" s="17">
        <v>42278</v>
      </c>
      <c r="D22" s="17">
        <v>42263</v>
      </c>
      <c r="E22" s="17"/>
      <c r="F22" s="17"/>
      <c r="G22" s="1">
        <f t="shared" si="0"/>
        <v>-15</v>
      </c>
      <c r="H22" s="16">
        <f t="shared" si="1"/>
        <v>-929.6999999999999</v>
      </c>
    </row>
    <row r="23" spans="1:8" ht="14.25">
      <c r="A23" s="28" t="s">
        <v>131</v>
      </c>
      <c r="B23" s="16">
        <v>20.66</v>
      </c>
      <c r="C23" s="17">
        <v>42278</v>
      </c>
      <c r="D23" s="17">
        <v>42263</v>
      </c>
      <c r="E23" s="17"/>
      <c r="F23" s="17"/>
      <c r="G23" s="1">
        <f t="shared" si="0"/>
        <v>-15</v>
      </c>
      <c r="H23" s="16">
        <f t="shared" si="1"/>
        <v>-309.9</v>
      </c>
    </row>
    <row r="24" spans="1:8" ht="14.25">
      <c r="A24" s="28" t="s">
        <v>132</v>
      </c>
      <c r="B24" s="16">
        <v>61.98</v>
      </c>
      <c r="C24" s="17">
        <v>42278</v>
      </c>
      <c r="D24" s="17">
        <v>42263</v>
      </c>
      <c r="E24" s="17"/>
      <c r="F24" s="17"/>
      <c r="G24" s="1">
        <f t="shared" si="0"/>
        <v>-15</v>
      </c>
      <c r="H24" s="16">
        <f t="shared" si="1"/>
        <v>-929.6999999999999</v>
      </c>
    </row>
    <row r="25" spans="1:8" ht="14.25">
      <c r="A25" s="28" t="s">
        <v>133</v>
      </c>
      <c r="B25" s="16">
        <v>61.98</v>
      </c>
      <c r="C25" s="17">
        <v>42278</v>
      </c>
      <c r="D25" s="17">
        <v>42263</v>
      </c>
      <c r="E25" s="17"/>
      <c r="F25" s="17"/>
      <c r="G25" s="1">
        <f t="shared" si="0"/>
        <v>-15</v>
      </c>
      <c r="H25" s="16">
        <f t="shared" si="1"/>
        <v>-929.6999999999999</v>
      </c>
    </row>
    <row r="26" spans="1:8" ht="14.25">
      <c r="A26" s="28" t="s">
        <v>134</v>
      </c>
      <c r="B26" s="16">
        <v>61.98</v>
      </c>
      <c r="C26" s="17">
        <v>42278</v>
      </c>
      <c r="D26" s="17">
        <v>42263</v>
      </c>
      <c r="E26" s="17"/>
      <c r="F26" s="17"/>
      <c r="G26" s="1">
        <f t="shared" si="0"/>
        <v>-15</v>
      </c>
      <c r="H26" s="16">
        <f t="shared" si="1"/>
        <v>-929.6999999999999</v>
      </c>
    </row>
    <row r="27" spans="1:8" ht="14.25">
      <c r="A27" s="28" t="s">
        <v>135</v>
      </c>
      <c r="B27" s="16">
        <v>65.08</v>
      </c>
      <c r="C27" s="17">
        <v>42278</v>
      </c>
      <c r="D27" s="17">
        <v>42263</v>
      </c>
      <c r="E27" s="17"/>
      <c r="F27" s="17"/>
      <c r="G27" s="1">
        <f t="shared" si="0"/>
        <v>-15</v>
      </c>
      <c r="H27" s="16">
        <f t="shared" si="1"/>
        <v>-976.1999999999999</v>
      </c>
    </row>
    <row r="28" spans="1:8" ht="14.25">
      <c r="A28" s="28" t="s">
        <v>136</v>
      </c>
      <c r="B28" s="16">
        <v>32.7</v>
      </c>
      <c r="C28" s="17">
        <v>42279</v>
      </c>
      <c r="D28" s="17">
        <v>42263</v>
      </c>
      <c r="E28" s="17"/>
      <c r="F28" s="17"/>
      <c r="G28" s="1">
        <f t="shared" si="0"/>
        <v>-16</v>
      </c>
      <c r="H28" s="16">
        <f t="shared" si="1"/>
        <v>-523.2</v>
      </c>
    </row>
    <row r="29" spans="1:8" ht="14.2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4.2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4.2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4.2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4.2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4.2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4.2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4.2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4.2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4.2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4.2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4.2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4.2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4.2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4.2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4.2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4.2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4.2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4.2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4.2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4.2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4.2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4.2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4.2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4.2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4.2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4.2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4.2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4.2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4.2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4.2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4.2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4.2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4.2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4.2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4.2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4.2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4.2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4.2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4.2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4.2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4.2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4.2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4.2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4.2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4.2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4.2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4.2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4.2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4.2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4.2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4.2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4.2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4.2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4.2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4.2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4.2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4.2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4.2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4.2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4.2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4.2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4.2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4.2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4.2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4.2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4.2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4.2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4.2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4.2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4.2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4.2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4.2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4.2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4.2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4.2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4.2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4.2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4.2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4.2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4.2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4.2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4.2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4.2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4.2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4.2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4.2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4.2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4.2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4.2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4.2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4.2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4.2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4.2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4.2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4.2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4.2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4.2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4.2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4.2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4.2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4.2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4.2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4.2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4.2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4.2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4.2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4.2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4.2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4.2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4.2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4.2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4.2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4.2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4.2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4.2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4.2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4.2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4.2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4.2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4.2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4.2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4.2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4.2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4.2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4.2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4.2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4.2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4.2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4.2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4.2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4.2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4.2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4.2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4.2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4.2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4.2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4.2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4.2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4.2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4.2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4.2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4.2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4.2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4.2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4.2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4.2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4.2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4.2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4.2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4.2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4.2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4.2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4.2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4.2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4.2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4.2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4.2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4.2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4.2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4.2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4.2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4.2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4.2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4.2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4.2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4.2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4.2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4.2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4.2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4.2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4.2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4.2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4.2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4.25">
      <c r="B1" s="19">
        <f>SUM(B4:B195)</f>
        <v>28451.149999999998</v>
      </c>
      <c r="C1">
        <f>COUNTA(A4:A203)</f>
        <v>39</v>
      </c>
      <c r="G1" s="20">
        <f>IF(B1&lt;&gt;0,H1/B1,0)</f>
        <v>-4.8101732267412745</v>
      </c>
      <c r="H1" s="19">
        <f>SUM(H4:H195)</f>
        <v>-136854.96</v>
      </c>
    </row>
    <row r="3" spans="1:8" s="15" customFormat="1" ht="42.7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4.25">
      <c r="A4" s="28" t="s">
        <v>137</v>
      </c>
      <c r="B4" s="16">
        <v>220</v>
      </c>
      <c r="C4" s="17">
        <v>42316</v>
      </c>
      <c r="D4" s="17">
        <v>42291</v>
      </c>
      <c r="E4" s="17"/>
      <c r="F4" s="17"/>
      <c r="G4" s="1">
        <f>D4-C4-(F4-E4)</f>
        <v>-25</v>
      </c>
      <c r="H4" s="16">
        <f>B4*G4</f>
        <v>-5500</v>
      </c>
    </row>
    <row r="5" spans="1:8" ht="14.25">
      <c r="A5" s="28" t="s">
        <v>138</v>
      </c>
      <c r="B5" s="16">
        <v>17.2</v>
      </c>
      <c r="C5" s="17">
        <v>42299</v>
      </c>
      <c r="D5" s="17">
        <v>42291</v>
      </c>
      <c r="E5" s="17"/>
      <c r="F5" s="17"/>
      <c r="G5" s="1">
        <f aca="true" t="shared" si="0" ref="G5:G68">D5-C5-(F5-E5)</f>
        <v>-8</v>
      </c>
      <c r="H5" s="16">
        <f aca="true" t="shared" si="1" ref="H5:H68">B5*G5</f>
        <v>-137.6</v>
      </c>
    </row>
    <row r="6" spans="1:8" ht="14.25">
      <c r="A6" s="28" t="s">
        <v>139</v>
      </c>
      <c r="B6" s="16">
        <v>50.62</v>
      </c>
      <c r="C6" s="17">
        <v>42309</v>
      </c>
      <c r="D6" s="17">
        <v>42291</v>
      </c>
      <c r="E6" s="17"/>
      <c r="F6" s="17"/>
      <c r="G6" s="1">
        <f t="shared" si="0"/>
        <v>-18</v>
      </c>
      <c r="H6" s="16">
        <f t="shared" si="1"/>
        <v>-911.16</v>
      </c>
    </row>
    <row r="7" spans="1:8" ht="14.25">
      <c r="A7" s="28" t="s">
        <v>140</v>
      </c>
      <c r="B7" s="16">
        <v>50.62</v>
      </c>
      <c r="C7" s="17">
        <v>42309</v>
      </c>
      <c r="D7" s="17">
        <v>42291</v>
      </c>
      <c r="E7" s="17"/>
      <c r="F7" s="17"/>
      <c r="G7" s="1">
        <f t="shared" si="0"/>
        <v>-18</v>
      </c>
      <c r="H7" s="16">
        <f t="shared" si="1"/>
        <v>-911.16</v>
      </c>
    </row>
    <row r="8" spans="1:8" ht="14.25">
      <c r="A8" s="28" t="s">
        <v>141</v>
      </c>
      <c r="B8" s="16">
        <v>61.98</v>
      </c>
      <c r="C8" s="17">
        <v>42309</v>
      </c>
      <c r="D8" s="17">
        <v>42291</v>
      </c>
      <c r="E8" s="17"/>
      <c r="F8" s="17"/>
      <c r="G8" s="1">
        <f t="shared" si="0"/>
        <v>-18</v>
      </c>
      <c r="H8" s="16">
        <f t="shared" si="1"/>
        <v>-1115.6399999999999</v>
      </c>
    </row>
    <row r="9" spans="1:8" ht="14.25">
      <c r="A9" s="28" t="s">
        <v>142</v>
      </c>
      <c r="B9" s="16">
        <v>41.32</v>
      </c>
      <c r="C9" s="17">
        <v>42309</v>
      </c>
      <c r="D9" s="17">
        <v>42291</v>
      </c>
      <c r="E9" s="17"/>
      <c r="F9" s="17"/>
      <c r="G9" s="1">
        <f t="shared" si="0"/>
        <v>-18</v>
      </c>
      <c r="H9" s="16">
        <f t="shared" si="1"/>
        <v>-743.76</v>
      </c>
    </row>
    <row r="10" spans="1:8" ht="14.25">
      <c r="A10" s="28" t="s">
        <v>143</v>
      </c>
      <c r="B10" s="16">
        <v>61.98</v>
      </c>
      <c r="C10" s="17">
        <v>42309</v>
      </c>
      <c r="D10" s="17">
        <v>42291</v>
      </c>
      <c r="E10" s="17"/>
      <c r="F10" s="17"/>
      <c r="G10" s="1">
        <f t="shared" si="0"/>
        <v>-18</v>
      </c>
      <c r="H10" s="16">
        <f t="shared" si="1"/>
        <v>-1115.6399999999999</v>
      </c>
    </row>
    <row r="11" spans="1:8" ht="14.25">
      <c r="A11" s="28" t="s">
        <v>144</v>
      </c>
      <c r="B11" s="16">
        <v>50.62</v>
      </c>
      <c r="C11" s="17">
        <v>42309</v>
      </c>
      <c r="D11" s="17">
        <v>42291</v>
      </c>
      <c r="E11" s="17"/>
      <c r="F11" s="17"/>
      <c r="G11" s="1">
        <f t="shared" si="0"/>
        <v>-18</v>
      </c>
      <c r="H11" s="16">
        <f t="shared" si="1"/>
        <v>-911.16</v>
      </c>
    </row>
    <row r="12" spans="1:8" ht="14.25">
      <c r="A12" s="28" t="s">
        <v>145</v>
      </c>
      <c r="B12" s="16">
        <v>29.96</v>
      </c>
      <c r="C12" s="17">
        <v>42309</v>
      </c>
      <c r="D12" s="17">
        <v>42291</v>
      </c>
      <c r="E12" s="17"/>
      <c r="F12" s="17"/>
      <c r="G12" s="1">
        <f t="shared" si="0"/>
        <v>-18</v>
      </c>
      <c r="H12" s="16">
        <f t="shared" si="1"/>
        <v>-539.28</v>
      </c>
    </row>
    <row r="13" spans="1:8" ht="14.25">
      <c r="A13" s="28" t="s">
        <v>146</v>
      </c>
      <c r="B13" s="16">
        <v>61.98</v>
      </c>
      <c r="C13" s="17">
        <v>42309</v>
      </c>
      <c r="D13" s="17">
        <v>42291</v>
      </c>
      <c r="E13" s="17"/>
      <c r="F13" s="17"/>
      <c r="G13" s="1">
        <f t="shared" si="0"/>
        <v>-18</v>
      </c>
      <c r="H13" s="16">
        <f t="shared" si="1"/>
        <v>-1115.6399999999999</v>
      </c>
    </row>
    <row r="14" spans="1:8" ht="14.25">
      <c r="A14" s="28" t="s">
        <v>147</v>
      </c>
      <c r="B14" s="16">
        <v>800</v>
      </c>
      <c r="C14" s="17">
        <v>42327</v>
      </c>
      <c r="D14" s="17">
        <v>42297</v>
      </c>
      <c r="E14" s="17"/>
      <c r="F14" s="17"/>
      <c r="G14" s="1">
        <f t="shared" si="0"/>
        <v>-30</v>
      </c>
      <c r="H14" s="16">
        <f t="shared" si="1"/>
        <v>-24000</v>
      </c>
    </row>
    <row r="15" spans="1:8" ht="14.25">
      <c r="A15" s="28" t="s">
        <v>148</v>
      </c>
      <c r="B15" s="16">
        <v>71.28</v>
      </c>
      <c r="C15" s="17">
        <v>42327</v>
      </c>
      <c r="D15" s="17">
        <v>42297</v>
      </c>
      <c r="E15" s="17"/>
      <c r="F15" s="17"/>
      <c r="G15" s="1">
        <f t="shared" si="0"/>
        <v>-30</v>
      </c>
      <c r="H15" s="16">
        <f t="shared" si="1"/>
        <v>-2138.4</v>
      </c>
    </row>
    <row r="16" spans="1:8" ht="14.25">
      <c r="A16" s="28" t="s">
        <v>149</v>
      </c>
      <c r="B16" s="16">
        <v>61.98</v>
      </c>
      <c r="C16" s="17">
        <v>42327</v>
      </c>
      <c r="D16" s="17">
        <v>42297</v>
      </c>
      <c r="E16" s="17"/>
      <c r="F16" s="17"/>
      <c r="G16" s="1">
        <f t="shared" si="0"/>
        <v>-30</v>
      </c>
      <c r="H16" s="16">
        <f t="shared" si="1"/>
        <v>-1859.3999999999999</v>
      </c>
    </row>
    <row r="17" spans="1:8" ht="14.25">
      <c r="A17" s="28" t="s">
        <v>150</v>
      </c>
      <c r="B17" s="16">
        <v>1000</v>
      </c>
      <c r="C17" s="17">
        <v>42327</v>
      </c>
      <c r="D17" s="17">
        <v>42305</v>
      </c>
      <c r="E17" s="17"/>
      <c r="F17" s="17"/>
      <c r="G17" s="1">
        <f t="shared" si="0"/>
        <v>-22</v>
      </c>
      <c r="H17" s="16">
        <f t="shared" si="1"/>
        <v>-22000</v>
      </c>
    </row>
    <row r="18" spans="1:8" ht="14.25">
      <c r="A18" s="28" t="s">
        <v>151</v>
      </c>
      <c r="B18" s="16">
        <v>864</v>
      </c>
      <c r="C18" s="17">
        <v>42237</v>
      </c>
      <c r="D18" s="17">
        <v>42305</v>
      </c>
      <c r="E18" s="17"/>
      <c r="F18" s="17"/>
      <c r="G18" s="1">
        <f t="shared" si="0"/>
        <v>68</v>
      </c>
      <c r="H18" s="16">
        <f t="shared" si="1"/>
        <v>58752</v>
      </c>
    </row>
    <row r="19" spans="1:8" ht="14.25">
      <c r="A19" s="28" t="s">
        <v>152</v>
      </c>
      <c r="B19" s="16">
        <v>100</v>
      </c>
      <c r="C19" s="17">
        <v>42309</v>
      </c>
      <c r="D19" s="17">
        <v>42305</v>
      </c>
      <c r="E19" s="17"/>
      <c r="F19" s="17"/>
      <c r="G19" s="1">
        <f t="shared" si="0"/>
        <v>-4</v>
      </c>
      <c r="H19" s="16">
        <f t="shared" si="1"/>
        <v>-400</v>
      </c>
    </row>
    <row r="20" spans="1:8" ht="14.25">
      <c r="A20" s="28" t="s">
        <v>153</v>
      </c>
      <c r="B20" s="16">
        <v>550</v>
      </c>
      <c r="C20" s="17">
        <v>42327</v>
      </c>
      <c r="D20" s="17">
        <v>42305</v>
      </c>
      <c r="E20" s="17"/>
      <c r="F20" s="17"/>
      <c r="G20" s="1">
        <f t="shared" si="0"/>
        <v>-22</v>
      </c>
      <c r="H20" s="16">
        <f t="shared" si="1"/>
        <v>-12100</v>
      </c>
    </row>
    <row r="21" spans="1:8" ht="14.25">
      <c r="A21" s="28" t="s">
        <v>154</v>
      </c>
      <c r="B21" s="16">
        <v>176.1</v>
      </c>
      <c r="C21" s="17">
        <v>42328</v>
      </c>
      <c r="D21" s="17">
        <v>42305</v>
      </c>
      <c r="E21" s="17"/>
      <c r="F21" s="17"/>
      <c r="G21" s="1">
        <f t="shared" si="0"/>
        <v>-23</v>
      </c>
      <c r="H21" s="16">
        <f t="shared" si="1"/>
        <v>-4050.2999999999997</v>
      </c>
    </row>
    <row r="22" spans="1:8" ht="14.25">
      <c r="A22" s="28" t="s">
        <v>155</v>
      </c>
      <c r="B22" s="16">
        <v>122.19</v>
      </c>
      <c r="C22" s="17">
        <v>42327</v>
      </c>
      <c r="D22" s="17">
        <v>42305</v>
      </c>
      <c r="E22" s="17"/>
      <c r="F22" s="17"/>
      <c r="G22" s="1">
        <f t="shared" si="0"/>
        <v>-22</v>
      </c>
      <c r="H22" s="16">
        <f t="shared" si="1"/>
        <v>-2688.18</v>
      </c>
    </row>
    <row r="23" spans="1:8" ht="14.25">
      <c r="A23" s="28" t="s">
        <v>156</v>
      </c>
      <c r="B23" s="16">
        <v>200</v>
      </c>
      <c r="C23" s="17">
        <v>42343</v>
      </c>
      <c r="D23" s="17">
        <v>42317</v>
      </c>
      <c r="E23" s="17"/>
      <c r="F23" s="17"/>
      <c r="G23" s="1">
        <f t="shared" si="0"/>
        <v>-26</v>
      </c>
      <c r="H23" s="16">
        <f t="shared" si="1"/>
        <v>-5200</v>
      </c>
    </row>
    <row r="24" spans="1:8" ht="14.25">
      <c r="A24" s="28" t="s">
        <v>157</v>
      </c>
      <c r="B24" s="16">
        <v>11.22</v>
      </c>
      <c r="C24" s="17">
        <v>42337</v>
      </c>
      <c r="D24" s="17">
        <v>42317</v>
      </c>
      <c r="E24" s="17"/>
      <c r="F24" s="17"/>
      <c r="G24" s="1">
        <f t="shared" si="0"/>
        <v>-20</v>
      </c>
      <c r="H24" s="16">
        <f t="shared" si="1"/>
        <v>-224.4</v>
      </c>
    </row>
    <row r="25" spans="1:8" ht="14.25">
      <c r="A25" s="28" t="s">
        <v>158</v>
      </c>
      <c r="B25" s="16">
        <v>36</v>
      </c>
      <c r="C25" s="17">
        <v>42343</v>
      </c>
      <c r="D25" s="17">
        <v>42317</v>
      </c>
      <c r="E25" s="17"/>
      <c r="F25" s="17"/>
      <c r="G25" s="1">
        <f t="shared" si="0"/>
        <v>-26</v>
      </c>
      <c r="H25" s="16">
        <f t="shared" si="1"/>
        <v>-936</v>
      </c>
    </row>
    <row r="26" spans="1:8" ht="14.25">
      <c r="A26" s="28" t="s">
        <v>159</v>
      </c>
      <c r="B26" s="16">
        <v>21</v>
      </c>
      <c r="C26" s="17">
        <v>42350</v>
      </c>
      <c r="D26" s="17">
        <v>42317</v>
      </c>
      <c r="E26" s="17"/>
      <c r="F26" s="17"/>
      <c r="G26" s="1">
        <f t="shared" si="0"/>
        <v>-33</v>
      </c>
      <c r="H26" s="16">
        <f t="shared" si="1"/>
        <v>-693</v>
      </c>
    </row>
    <row r="27" spans="1:8" ht="14.25">
      <c r="A27" s="28" t="s">
        <v>160</v>
      </c>
      <c r="B27" s="16">
        <v>45.5</v>
      </c>
      <c r="C27" s="17">
        <v>42350</v>
      </c>
      <c r="D27" s="17">
        <v>42317</v>
      </c>
      <c r="E27" s="17"/>
      <c r="F27" s="17"/>
      <c r="G27" s="1">
        <f t="shared" si="0"/>
        <v>-33</v>
      </c>
      <c r="H27" s="16">
        <f t="shared" si="1"/>
        <v>-1501.5</v>
      </c>
    </row>
    <row r="28" spans="1:8" ht="14.25">
      <c r="A28" s="28" t="s">
        <v>161</v>
      </c>
      <c r="B28" s="16">
        <v>26.4</v>
      </c>
      <c r="C28" s="17">
        <v>42343</v>
      </c>
      <c r="D28" s="17">
        <v>42317</v>
      </c>
      <c r="E28" s="17"/>
      <c r="F28" s="17"/>
      <c r="G28" s="1">
        <f t="shared" si="0"/>
        <v>-26</v>
      </c>
      <c r="H28" s="16">
        <f t="shared" si="1"/>
        <v>-686.4</v>
      </c>
    </row>
    <row r="29" spans="1:8" ht="14.25">
      <c r="A29" s="28" t="s">
        <v>162</v>
      </c>
      <c r="B29" s="16">
        <v>128.6</v>
      </c>
      <c r="C29" s="17">
        <v>42343</v>
      </c>
      <c r="D29" s="17">
        <v>42317</v>
      </c>
      <c r="E29" s="17"/>
      <c r="F29" s="17"/>
      <c r="G29" s="1">
        <f t="shared" si="0"/>
        <v>-26</v>
      </c>
      <c r="H29" s="16">
        <f t="shared" si="1"/>
        <v>-3343.6</v>
      </c>
    </row>
    <row r="30" spans="1:8" ht="14.25">
      <c r="A30" s="28" t="s">
        <v>163</v>
      </c>
      <c r="B30" s="16">
        <v>95.46</v>
      </c>
      <c r="C30" s="17">
        <v>42355</v>
      </c>
      <c r="D30" s="17">
        <v>42327</v>
      </c>
      <c r="E30" s="17"/>
      <c r="F30" s="17"/>
      <c r="G30" s="1">
        <f t="shared" si="0"/>
        <v>-28</v>
      </c>
      <c r="H30" s="16">
        <f t="shared" si="1"/>
        <v>-2672.8799999999997</v>
      </c>
    </row>
    <row r="31" spans="1:8" ht="14.25">
      <c r="A31" s="28" t="s">
        <v>164</v>
      </c>
      <c r="B31" s="16">
        <v>108</v>
      </c>
      <c r="C31" s="17">
        <v>42362</v>
      </c>
      <c r="D31" s="17">
        <v>42332</v>
      </c>
      <c r="E31" s="17"/>
      <c r="F31" s="17"/>
      <c r="G31" s="1">
        <f t="shared" si="0"/>
        <v>-30</v>
      </c>
      <c r="H31" s="16">
        <f t="shared" si="1"/>
        <v>-3240</v>
      </c>
    </row>
    <row r="32" spans="1:8" ht="14.25">
      <c r="A32" s="28" t="s">
        <v>165</v>
      </c>
      <c r="B32" s="16">
        <v>112.1</v>
      </c>
      <c r="C32" s="17">
        <v>42362</v>
      </c>
      <c r="D32" s="17">
        <v>42332</v>
      </c>
      <c r="E32" s="17"/>
      <c r="F32" s="17"/>
      <c r="G32" s="1">
        <f t="shared" si="0"/>
        <v>-30</v>
      </c>
      <c r="H32" s="16">
        <f t="shared" si="1"/>
        <v>-3363</v>
      </c>
    </row>
    <row r="33" spans="1:8" ht="14.25">
      <c r="A33" s="28" t="s">
        <v>166</v>
      </c>
      <c r="B33" s="16">
        <v>6046.35</v>
      </c>
      <c r="C33" s="17">
        <v>42327</v>
      </c>
      <c r="D33" s="17">
        <v>42338</v>
      </c>
      <c r="E33" s="17"/>
      <c r="F33" s="17"/>
      <c r="G33" s="1">
        <f t="shared" si="0"/>
        <v>11</v>
      </c>
      <c r="H33" s="16">
        <f t="shared" si="1"/>
        <v>66509.85</v>
      </c>
    </row>
    <row r="34" spans="1:8" ht="14.25">
      <c r="A34" s="28" t="s">
        <v>167</v>
      </c>
      <c r="B34" s="16">
        <v>13790.15</v>
      </c>
      <c r="C34" s="17">
        <v>42342</v>
      </c>
      <c r="D34" s="17">
        <v>42338</v>
      </c>
      <c r="E34" s="17"/>
      <c r="F34" s="17"/>
      <c r="G34" s="1">
        <f t="shared" si="0"/>
        <v>-4</v>
      </c>
      <c r="H34" s="16">
        <f t="shared" si="1"/>
        <v>-55160.6</v>
      </c>
    </row>
    <row r="35" spans="1:8" ht="14.25">
      <c r="A35" s="28" t="s">
        <v>168</v>
      </c>
      <c r="B35" s="16">
        <v>36.5</v>
      </c>
      <c r="C35" s="17">
        <v>42368</v>
      </c>
      <c r="D35" s="17">
        <v>42338</v>
      </c>
      <c r="E35" s="17"/>
      <c r="F35" s="17"/>
      <c r="G35" s="1">
        <f t="shared" si="0"/>
        <v>-30</v>
      </c>
      <c r="H35" s="16">
        <f t="shared" si="1"/>
        <v>-1095</v>
      </c>
    </row>
    <row r="36" spans="1:8" ht="14.25">
      <c r="A36" s="28" t="s">
        <v>169</v>
      </c>
      <c r="B36" s="16">
        <v>45.03</v>
      </c>
      <c r="C36" s="17">
        <v>42377</v>
      </c>
      <c r="D36" s="17">
        <v>42347</v>
      </c>
      <c r="E36" s="17"/>
      <c r="F36" s="17"/>
      <c r="G36" s="1">
        <f t="shared" si="0"/>
        <v>-30</v>
      </c>
      <c r="H36" s="16">
        <f t="shared" si="1"/>
        <v>-1350.9</v>
      </c>
    </row>
    <row r="37" spans="1:8" ht="14.25">
      <c r="A37" s="28" t="s">
        <v>170</v>
      </c>
      <c r="B37" s="16">
        <v>330</v>
      </c>
      <c r="C37" s="17">
        <v>42377</v>
      </c>
      <c r="D37" s="17">
        <v>42347</v>
      </c>
      <c r="E37" s="17"/>
      <c r="F37" s="17"/>
      <c r="G37" s="1">
        <f t="shared" si="0"/>
        <v>-30</v>
      </c>
      <c r="H37" s="16">
        <f t="shared" si="1"/>
        <v>-9900</v>
      </c>
    </row>
    <row r="38" spans="1:8" ht="14.25">
      <c r="A38" s="28" t="s">
        <v>171</v>
      </c>
      <c r="B38" s="16">
        <v>1500</v>
      </c>
      <c r="C38" s="17">
        <v>42377</v>
      </c>
      <c r="D38" s="17">
        <v>42347</v>
      </c>
      <c r="E38" s="17"/>
      <c r="F38" s="17"/>
      <c r="G38" s="1">
        <f t="shared" si="0"/>
        <v>-30</v>
      </c>
      <c r="H38" s="16">
        <f t="shared" si="1"/>
        <v>-45000</v>
      </c>
    </row>
    <row r="39" spans="1:8" ht="14.25">
      <c r="A39" s="28" t="s">
        <v>172</v>
      </c>
      <c r="B39" s="16">
        <v>1228.92</v>
      </c>
      <c r="C39" s="17">
        <v>42377</v>
      </c>
      <c r="D39" s="17">
        <v>42347</v>
      </c>
      <c r="E39" s="17"/>
      <c r="F39" s="17"/>
      <c r="G39" s="1">
        <f t="shared" si="0"/>
        <v>-30</v>
      </c>
      <c r="H39" s="16">
        <f t="shared" si="1"/>
        <v>-36867.600000000006</v>
      </c>
    </row>
    <row r="40" spans="1:8" ht="14.25">
      <c r="A40" s="28" t="s">
        <v>170</v>
      </c>
      <c r="B40" s="16">
        <v>0</v>
      </c>
      <c r="C40" s="17">
        <v>42377</v>
      </c>
      <c r="D40" s="17">
        <v>42354</v>
      </c>
      <c r="E40" s="17"/>
      <c r="F40" s="17"/>
      <c r="G40" s="1">
        <f t="shared" si="0"/>
        <v>-23</v>
      </c>
      <c r="H40" s="16">
        <f t="shared" si="1"/>
        <v>0</v>
      </c>
    </row>
    <row r="41" spans="1:8" ht="14.25">
      <c r="A41" s="28" t="s">
        <v>173</v>
      </c>
      <c r="B41" s="16">
        <v>151.95</v>
      </c>
      <c r="C41" s="17">
        <v>42384</v>
      </c>
      <c r="D41" s="17">
        <v>42355</v>
      </c>
      <c r="E41" s="17"/>
      <c r="F41" s="17"/>
      <c r="G41" s="1">
        <f t="shared" si="0"/>
        <v>-29</v>
      </c>
      <c r="H41" s="16">
        <f t="shared" si="1"/>
        <v>-4406.549999999999</v>
      </c>
    </row>
    <row r="42" spans="1:8" ht="14.25">
      <c r="A42" s="28" t="s">
        <v>174</v>
      </c>
      <c r="B42" s="16">
        <v>146.14</v>
      </c>
      <c r="C42" s="17">
        <v>42384</v>
      </c>
      <c r="D42" s="17">
        <v>42355</v>
      </c>
      <c r="E42" s="17"/>
      <c r="F42" s="17"/>
      <c r="G42" s="1">
        <f t="shared" si="0"/>
        <v>-29</v>
      </c>
      <c r="H42" s="16">
        <f t="shared" si="1"/>
        <v>-4238.0599999999995</v>
      </c>
    </row>
    <row r="43" spans="1:8" ht="14.2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4.2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4.2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4.2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4.2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4.2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4.2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4.2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4.2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4.2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4.2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4.2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4.2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4.2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4.2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4.2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4.2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4.2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4.2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4.2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4.2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4.2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4.2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4.2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4.2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4.2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4.2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4.2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4.2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4.2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4.2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4.2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4.2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4.2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4.2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4.2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4.2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4.2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4.2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4.2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4.2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4.2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4.2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4.2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4.2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4.2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4.2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4.2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4.2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4.2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4.2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4.2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4.2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4.2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4.2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4.2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4.2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4.2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4.2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4.2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4.2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4.2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4.2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4.2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4.2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4.2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4.2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4.2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4.2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4.2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4.2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4.2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4.2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4.2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4.2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4.2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4.2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4.2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4.2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4.2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4.2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4.2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4.2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4.2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4.2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4.2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4.2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4.2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4.2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4.2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4.2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4.2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4.2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4.2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4.2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4.2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4.2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4.2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4.2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4.2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4.2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4.2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4.2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4.2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4.2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4.2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4.2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4.2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4.2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4.2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4.2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4.2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4.2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4.2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4.2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4.2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4.2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4.2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4.2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4.2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4.2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4.2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4.2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4.2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4.2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4.2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4.2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4.2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4.2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4.2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4.2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4.2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4.2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4.2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4.2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4.2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4.2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4.2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4.2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4.2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4.2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4.2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4.2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4.2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4.2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4.2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4.2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4.2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4.2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4.2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4.2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4.2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4.2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4.2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4.2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4.2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4.2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4.2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4.2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4.2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2016-07-08T11:27:18Z</dcterms:modified>
  <cp:category/>
  <cp:version/>
  <cp:contentType/>
  <cp:contentStatus/>
</cp:coreProperties>
</file>